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SAKIP\"/>
    </mc:Choice>
  </mc:AlternateContent>
  <xr:revisionPtr revIDLastSave="0" documentId="13_ncr:1_{85E07E66-9307-40A2-BF32-AE048CBB0018}" xr6:coauthVersionLast="47" xr6:coauthVersionMax="47" xr10:uidLastSave="{00000000-0000-0000-0000-000000000000}"/>
  <bookViews>
    <workbookView xWindow="-120" yWindow="-120" windowWidth="20730" windowHeight="11040" activeTab="1" xr2:uid="{00000000-000D-0000-FFFF-FFFF00000000}"/>
  </bookViews>
  <sheets>
    <sheet name="CAPAIAN KINERJA" sheetId="4" r:id="rId1"/>
    <sheet name="TRIWULAN I " sheetId="10" r:id="rId2"/>
    <sheet name="TRIWULAN II" sheetId="14" r:id="rId3"/>
    <sheet name="TRIWULAN III" sheetId="15" r:id="rId4"/>
    <sheet name="TRIWULAN IV" sheetId="9" r:id="rId5"/>
  </sheets>
  <definedNames>
    <definedName name="_xlnm.Print_Area" localSheetId="0">'CAPAIAN KINERJA'!$A$1:$U$60</definedName>
    <definedName name="_xlnm.Print_Area" localSheetId="1">'TRIWULAN I '!$A$1:$U$60</definedName>
    <definedName name="_xlnm.Print_Area" localSheetId="2">'TRIWULAN II'!$A$1:$U$60</definedName>
    <definedName name="_xlnm.Print_Area" localSheetId="3">'TRIWULAN III'!$A$1:$U$60</definedName>
    <definedName name="_xlnm.Print_Area" localSheetId="4">'TRIWULAN IV'!$A$1:$U$60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9" i="15" l="1"/>
  <c r="O45" i="4"/>
  <c r="M45" i="4"/>
  <c r="Q45" i="4" s="1"/>
  <c r="M44" i="4"/>
  <c r="L44" i="4"/>
  <c r="J44" i="4"/>
  <c r="L37" i="4"/>
  <c r="J37" i="4"/>
  <c r="L35" i="4"/>
  <c r="J35" i="4"/>
  <c r="L31" i="4"/>
  <c r="J31" i="4"/>
  <c r="O33" i="4"/>
  <c r="M33" i="4"/>
  <c r="L32" i="4"/>
  <c r="J32" i="4"/>
  <c r="L27" i="4"/>
  <c r="J27" i="4"/>
  <c r="Q29" i="4"/>
  <c r="O29" i="4"/>
  <c r="M29" i="4"/>
  <c r="L24" i="4"/>
  <c r="J24" i="4"/>
  <c r="L21" i="4"/>
  <c r="J21" i="4"/>
  <c r="L11" i="4"/>
  <c r="J11" i="4"/>
  <c r="O11" i="4"/>
  <c r="O12" i="4"/>
  <c r="M11" i="4"/>
  <c r="M12" i="4"/>
  <c r="J43" i="9"/>
  <c r="O43" i="9" s="1"/>
  <c r="L44" i="9"/>
  <c r="J44" i="9"/>
  <c r="O44" i="9" s="1"/>
  <c r="M46" i="9"/>
  <c r="M45" i="9"/>
  <c r="L37" i="9"/>
  <c r="J37" i="9"/>
  <c r="Q29" i="9"/>
  <c r="O29" i="9"/>
  <c r="M29" i="9"/>
  <c r="L27" i="9"/>
  <c r="J27" i="9"/>
  <c r="L24" i="9"/>
  <c r="J24" i="9"/>
  <c r="L21" i="9"/>
  <c r="J21" i="9"/>
  <c r="L19" i="9"/>
  <c r="J19" i="9"/>
  <c r="L13" i="9"/>
  <c r="J13" i="9"/>
  <c r="O11" i="9"/>
  <c r="M12" i="9"/>
  <c r="M11" i="9"/>
  <c r="L27" i="15"/>
  <c r="J27" i="15"/>
  <c r="M30" i="15"/>
  <c r="O29" i="15"/>
  <c r="M29" i="15"/>
  <c r="M22" i="15"/>
  <c r="M11" i="15"/>
  <c r="Q11" i="15" s="1"/>
  <c r="J11" i="15"/>
  <c r="O11" i="15" s="1"/>
  <c r="O12" i="15"/>
  <c r="M12" i="15"/>
  <c r="Q12" i="15" s="1"/>
  <c r="L37" i="14"/>
  <c r="J37" i="14"/>
  <c r="O38" i="14"/>
  <c r="M38" i="14"/>
  <c r="L35" i="14"/>
  <c r="J35" i="14"/>
  <c r="L27" i="14"/>
  <c r="J27" i="14"/>
  <c r="O29" i="14"/>
  <c r="Q29" i="14" s="1"/>
  <c r="M29" i="14"/>
  <c r="O23" i="14"/>
  <c r="M23" i="14"/>
  <c r="Q23" i="14" s="1"/>
  <c r="Q22" i="14"/>
  <c r="O12" i="14"/>
  <c r="M12" i="14"/>
  <c r="Q12" i="14" s="1"/>
  <c r="L43" i="10"/>
  <c r="L40" i="10"/>
  <c r="L31" i="10"/>
  <c r="L27" i="10"/>
  <c r="L13" i="10"/>
  <c r="L11" i="10"/>
  <c r="L8" i="10"/>
  <c r="J7" i="10"/>
  <c r="L44" i="10"/>
  <c r="L41" i="10"/>
  <c r="M35" i="10"/>
  <c r="O38" i="10"/>
  <c r="O39" i="10"/>
  <c r="O40" i="10"/>
  <c r="M39" i="10"/>
  <c r="Q29" i="10"/>
  <c r="O29" i="10"/>
  <c r="M29" i="10"/>
  <c r="L19" i="10"/>
  <c r="J43" i="10"/>
  <c r="O43" i="10" s="1"/>
  <c r="J44" i="10"/>
  <c r="J34" i="10"/>
  <c r="J35" i="10"/>
  <c r="J31" i="10"/>
  <c r="J32" i="10"/>
  <c r="J27" i="10"/>
  <c r="J21" i="10"/>
  <c r="J19" i="10"/>
  <c r="J11" i="10"/>
  <c r="L32" i="10"/>
  <c r="L24" i="10"/>
  <c r="J24" i="10"/>
  <c r="J13" i="10"/>
  <c r="O46" i="9"/>
  <c r="O45" i="9"/>
  <c r="M44" i="9"/>
  <c r="M43" i="9"/>
  <c r="L35" i="9"/>
  <c r="J35" i="9"/>
  <c r="L32" i="9"/>
  <c r="L31" i="9" s="1"/>
  <c r="J32" i="9"/>
  <c r="J31" i="9" s="1"/>
  <c r="L8" i="9"/>
  <c r="J8" i="9"/>
  <c r="O46" i="15"/>
  <c r="Q46" i="15" s="1"/>
  <c r="O45" i="15"/>
  <c r="Q45" i="15" s="1"/>
  <c r="O44" i="15"/>
  <c r="M44" i="15"/>
  <c r="Q44" i="15" s="1"/>
  <c r="O43" i="15"/>
  <c r="M43" i="15"/>
  <c r="L41" i="15"/>
  <c r="L37" i="15"/>
  <c r="J37" i="15"/>
  <c r="L35" i="15"/>
  <c r="J35" i="15"/>
  <c r="L32" i="15"/>
  <c r="L31" i="15" s="1"/>
  <c r="J32" i="15"/>
  <c r="J31" i="15" s="1"/>
  <c r="L24" i="15"/>
  <c r="J24" i="15"/>
  <c r="L21" i="15"/>
  <c r="J21" i="15"/>
  <c r="L19" i="15"/>
  <c r="J19" i="15"/>
  <c r="L8" i="15"/>
  <c r="J8" i="15"/>
  <c r="O46" i="14"/>
  <c r="Q46" i="14" s="1"/>
  <c r="K46" i="14"/>
  <c r="O45" i="14"/>
  <c r="Q45" i="14" s="1"/>
  <c r="K45" i="14"/>
  <c r="O44" i="14"/>
  <c r="M44" i="14"/>
  <c r="O43" i="14"/>
  <c r="M43" i="14"/>
  <c r="Q43" i="14" s="1"/>
  <c r="L41" i="14"/>
  <c r="L40" i="14" s="1"/>
  <c r="L34" i="14"/>
  <c r="J34" i="14"/>
  <c r="L31" i="14"/>
  <c r="J31" i="14"/>
  <c r="L24" i="14"/>
  <c r="J24" i="14"/>
  <c r="L21" i="14"/>
  <c r="J21" i="14"/>
  <c r="L8" i="14"/>
  <c r="J8" i="10"/>
  <c r="J8" i="14"/>
  <c r="O46" i="10"/>
  <c r="Q46" i="10" s="1"/>
  <c r="K46" i="10"/>
  <c r="K45" i="10"/>
  <c r="O45" i="10"/>
  <c r="Q45" i="10" s="1"/>
  <c r="M44" i="10"/>
  <c r="M43" i="10"/>
  <c r="L37" i="10"/>
  <c r="J37" i="10"/>
  <c r="O43" i="4"/>
  <c r="M43" i="4"/>
  <c r="L8" i="4"/>
  <c r="J8" i="4"/>
  <c r="O44" i="4" l="1"/>
  <c r="Q44" i="4" s="1"/>
  <c r="Q43" i="9"/>
  <c r="Q44" i="9"/>
  <c r="Q46" i="9"/>
  <c r="Q45" i="9"/>
  <c r="O44" i="10"/>
  <c r="Q44" i="10" s="1"/>
  <c r="Q43" i="10"/>
  <c r="Q44" i="14"/>
  <c r="Q43" i="15"/>
  <c r="Q43" i="4"/>
  <c r="O23" i="15"/>
  <c r="M23" i="15"/>
  <c r="O22" i="15"/>
  <c r="Q22" i="15" s="1"/>
  <c r="O21" i="15"/>
  <c r="M21" i="15"/>
  <c r="O38" i="15"/>
  <c r="M38" i="15"/>
  <c r="O42" i="15"/>
  <c r="M42" i="15"/>
  <c r="O41" i="15"/>
  <c r="M41" i="15"/>
  <c r="O40" i="15"/>
  <c r="M40" i="15"/>
  <c r="O39" i="15"/>
  <c r="M39" i="15"/>
  <c r="O37" i="15"/>
  <c r="M37" i="15"/>
  <c r="O36" i="15"/>
  <c r="M36" i="15"/>
  <c r="O35" i="15"/>
  <c r="M35" i="15"/>
  <c r="Q35" i="15" s="1"/>
  <c r="O34" i="15"/>
  <c r="M34" i="15"/>
  <c r="O33" i="15"/>
  <c r="M33" i="15"/>
  <c r="O32" i="15"/>
  <c r="M32" i="15"/>
  <c r="O31" i="15"/>
  <c r="M31" i="15"/>
  <c r="O30" i="15"/>
  <c r="O28" i="15"/>
  <c r="M28" i="15"/>
  <c r="O27" i="15"/>
  <c r="M27" i="15"/>
  <c r="O26" i="15"/>
  <c r="M26" i="15"/>
  <c r="O25" i="15"/>
  <c r="M25" i="15"/>
  <c r="O24" i="15"/>
  <c r="M24" i="15"/>
  <c r="O20" i="15"/>
  <c r="M20" i="15"/>
  <c r="O19" i="15"/>
  <c r="M19" i="15"/>
  <c r="O18" i="15"/>
  <c r="M18" i="15"/>
  <c r="O17" i="15"/>
  <c r="M17" i="15"/>
  <c r="O16" i="15"/>
  <c r="M16" i="15"/>
  <c r="O15" i="15"/>
  <c r="M15" i="15"/>
  <c r="O14" i="15"/>
  <c r="M14" i="15"/>
  <c r="O13" i="15"/>
  <c r="M13" i="15"/>
  <c r="O10" i="15"/>
  <c r="M10" i="15"/>
  <c r="O9" i="15"/>
  <c r="M9" i="15"/>
  <c r="O8" i="15"/>
  <c r="M8" i="15"/>
  <c r="O7" i="15"/>
  <c r="M7" i="15"/>
  <c r="O37" i="14"/>
  <c r="M37" i="14"/>
  <c r="O39" i="14"/>
  <c r="M39" i="14"/>
  <c r="O42" i="14"/>
  <c r="M42" i="14"/>
  <c r="O41" i="14"/>
  <c r="M41" i="14"/>
  <c r="O40" i="14"/>
  <c r="M40" i="14"/>
  <c r="Q40" i="14" s="1"/>
  <c r="O36" i="14"/>
  <c r="M36" i="14"/>
  <c r="O35" i="14"/>
  <c r="M35" i="14"/>
  <c r="O34" i="14"/>
  <c r="M34" i="14"/>
  <c r="Q34" i="14" s="1"/>
  <c r="O33" i="14"/>
  <c r="M33" i="14"/>
  <c r="O32" i="14"/>
  <c r="M32" i="14"/>
  <c r="O31" i="14"/>
  <c r="M31" i="14"/>
  <c r="O30" i="14"/>
  <c r="M30" i="14"/>
  <c r="O28" i="14"/>
  <c r="M28" i="14"/>
  <c r="O27" i="14"/>
  <c r="M27" i="14"/>
  <c r="O26" i="14"/>
  <c r="M26" i="14"/>
  <c r="O25" i="14"/>
  <c r="M25" i="14"/>
  <c r="O24" i="14"/>
  <c r="M24" i="14"/>
  <c r="O20" i="14"/>
  <c r="M20" i="14"/>
  <c r="O19" i="14"/>
  <c r="M19" i="14"/>
  <c r="O18" i="14"/>
  <c r="M18" i="14"/>
  <c r="O17" i="14"/>
  <c r="M17" i="14"/>
  <c r="Q17" i="14" s="1"/>
  <c r="O16" i="14"/>
  <c r="M16" i="14"/>
  <c r="O15" i="14"/>
  <c r="M15" i="14"/>
  <c r="O14" i="14"/>
  <c r="M14" i="14"/>
  <c r="O13" i="14"/>
  <c r="M13" i="14"/>
  <c r="Q13" i="14" s="1"/>
  <c r="O10" i="14"/>
  <c r="M10" i="14"/>
  <c r="Q10" i="14" s="1"/>
  <c r="O9" i="14"/>
  <c r="M9" i="14"/>
  <c r="Q9" i="14" s="1"/>
  <c r="O8" i="14"/>
  <c r="M8" i="14"/>
  <c r="O7" i="14"/>
  <c r="M7" i="14"/>
  <c r="O16" i="10"/>
  <c r="Q34" i="15" l="1"/>
  <c r="Q40" i="15"/>
  <c r="Q28" i="15"/>
  <c r="Q35" i="14"/>
  <c r="Q27" i="14"/>
  <c r="Q39" i="15"/>
  <c r="Q38" i="15"/>
  <c r="Q30" i="15"/>
  <c r="Q24" i="15"/>
  <c r="Q26" i="15"/>
  <c r="Q25" i="15"/>
  <c r="Q18" i="15"/>
  <c r="Q17" i="15"/>
  <c r="Q15" i="15"/>
  <c r="Q14" i="15"/>
  <c r="Q7" i="15"/>
  <c r="Q42" i="14"/>
  <c r="Q37" i="14"/>
  <c r="Q31" i="14"/>
  <c r="Q33" i="14"/>
  <c r="Q20" i="14"/>
  <c r="Q15" i="14"/>
  <c r="Q14" i="14"/>
  <c r="Q8" i="14"/>
  <c r="Q32" i="15"/>
  <c r="Q36" i="15"/>
  <c r="Q41" i="15"/>
  <c r="Q25" i="14"/>
  <c r="Q30" i="14"/>
  <c r="Q9" i="15"/>
  <c r="Q19" i="15"/>
  <c r="Q31" i="15"/>
  <c r="Q37" i="15"/>
  <c r="Q21" i="15"/>
  <c r="Q27" i="15"/>
  <c r="Q23" i="15"/>
  <c r="Q20" i="15"/>
  <c r="Q16" i="15"/>
  <c r="Q10" i="15"/>
  <c r="Q8" i="15"/>
  <c r="Q13" i="15"/>
  <c r="Q33" i="15"/>
  <c r="Q42" i="15"/>
  <c r="Q41" i="14"/>
  <c r="Q39" i="14"/>
  <c r="Q18" i="14"/>
  <c r="Q19" i="14"/>
  <c r="Q24" i="14"/>
  <c r="Q32" i="14"/>
  <c r="Q7" i="14"/>
  <c r="Q16" i="14"/>
  <c r="Q26" i="14"/>
  <c r="Q28" i="14"/>
  <c r="Q36" i="14"/>
  <c r="O14" i="10"/>
  <c r="M18" i="10"/>
  <c r="O42" i="10"/>
  <c r="M42" i="10"/>
  <c r="O41" i="10"/>
  <c r="M41" i="10"/>
  <c r="M40" i="10"/>
  <c r="O36" i="10"/>
  <c r="M36" i="10"/>
  <c r="O35" i="10"/>
  <c r="O34" i="10"/>
  <c r="M34" i="10"/>
  <c r="O33" i="10"/>
  <c r="M33" i="10"/>
  <c r="O32" i="10"/>
  <c r="M32" i="10"/>
  <c r="O31" i="10"/>
  <c r="M31" i="10"/>
  <c r="O30" i="10"/>
  <c r="O28" i="10"/>
  <c r="M28" i="10"/>
  <c r="O27" i="10"/>
  <c r="M27" i="10"/>
  <c r="O26" i="10"/>
  <c r="M26" i="10"/>
  <c r="O25" i="10"/>
  <c r="M25" i="10"/>
  <c r="O24" i="10"/>
  <c r="M24" i="10"/>
  <c r="O20" i="10"/>
  <c r="M20" i="10"/>
  <c r="O19" i="10"/>
  <c r="M19" i="10"/>
  <c r="O18" i="10"/>
  <c r="O17" i="10"/>
  <c r="M17" i="10"/>
  <c r="M16" i="10"/>
  <c r="O15" i="10"/>
  <c r="M15" i="10"/>
  <c r="M14" i="10"/>
  <c r="O13" i="10"/>
  <c r="M13" i="10"/>
  <c r="O10" i="10"/>
  <c r="M10" i="10"/>
  <c r="O9" i="10"/>
  <c r="M9" i="10"/>
  <c r="O8" i="10"/>
  <c r="M8" i="10"/>
  <c r="O7" i="10"/>
  <c r="M7" i="10"/>
  <c r="O42" i="9"/>
  <c r="M42" i="9"/>
  <c r="Q42" i="9" s="1"/>
  <c r="O41" i="9"/>
  <c r="M41" i="9"/>
  <c r="O40" i="9"/>
  <c r="M40" i="9"/>
  <c r="O39" i="9"/>
  <c r="M39" i="9"/>
  <c r="O38" i="9"/>
  <c r="M38" i="9"/>
  <c r="O37" i="9"/>
  <c r="M37" i="9"/>
  <c r="O36" i="9"/>
  <c r="M36" i="9"/>
  <c r="O35" i="9"/>
  <c r="M35" i="9"/>
  <c r="O34" i="9"/>
  <c r="M34" i="9"/>
  <c r="O33" i="9"/>
  <c r="M33" i="9"/>
  <c r="O32" i="9"/>
  <c r="M32" i="9"/>
  <c r="O31" i="9"/>
  <c r="M31" i="9"/>
  <c r="O30" i="9"/>
  <c r="M30" i="9"/>
  <c r="O28" i="9"/>
  <c r="M28" i="9"/>
  <c r="O27" i="9"/>
  <c r="M27" i="9"/>
  <c r="O26" i="9"/>
  <c r="M26" i="9"/>
  <c r="O25" i="9"/>
  <c r="M25" i="9"/>
  <c r="O24" i="9"/>
  <c r="M24" i="9"/>
  <c r="O23" i="9"/>
  <c r="M23" i="9"/>
  <c r="O22" i="9"/>
  <c r="M22" i="9"/>
  <c r="O21" i="9"/>
  <c r="M21" i="9"/>
  <c r="Q21" i="9" s="1"/>
  <c r="O20" i="9"/>
  <c r="M20" i="9"/>
  <c r="O19" i="9"/>
  <c r="M19" i="9"/>
  <c r="O18" i="9"/>
  <c r="M18" i="9"/>
  <c r="O17" i="9"/>
  <c r="M17" i="9"/>
  <c r="Q17" i="9" s="1"/>
  <c r="O16" i="9"/>
  <c r="M16" i="9"/>
  <c r="O15" i="9"/>
  <c r="M15" i="9"/>
  <c r="O14" i="9"/>
  <c r="M14" i="9"/>
  <c r="O13" i="9"/>
  <c r="M13" i="9"/>
  <c r="O10" i="9"/>
  <c r="M10" i="9"/>
  <c r="O9" i="9"/>
  <c r="M9" i="9"/>
  <c r="O8" i="9"/>
  <c r="M8" i="9"/>
  <c r="O7" i="9"/>
  <c r="M7" i="9"/>
  <c r="Q8" i="9" l="1"/>
  <c r="Q26" i="9"/>
  <c r="Q18" i="9"/>
  <c r="Q9" i="10"/>
  <c r="Q30" i="9"/>
  <c r="Q25" i="10"/>
  <c r="Q30" i="10"/>
  <c r="Q15" i="9"/>
  <c r="Q38" i="9"/>
  <c r="Q35" i="10"/>
  <c r="Q40" i="10"/>
  <c r="Q39" i="9"/>
  <c r="Q35" i="9"/>
  <c r="Q31" i="9"/>
  <c r="Q32" i="9"/>
  <c r="Q33" i="9"/>
  <c r="Q24" i="9"/>
  <c r="Q23" i="9"/>
  <c r="Q19" i="9"/>
  <c r="Q20" i="9"/>
  <c r="Q13" i="9"/>
  <c r="Q10" i="9"/>
  <c r="Q9" i="9"/>
  <c r="Q7" i="9"/>
  <c r="Q31" i="10"/>
  <c r="Q28" i="10"/>
  <c r="Q24" i="10"/>
  <c r="Q17" i="10"/>
  <c r="Q14" i="10"/>
  <c r="Q10" i="10"/>
  <c r="Q16" i="9"/>
  <c r="Q25" i="9"/>
  <c r="Q27" i="9"/>
  <c r="Q37" i="9"/>
  <c r="Q8" i="10"/>
  <c r="Q19" i="10"/>
  <c r="Q13" i="10"/>
  <c r="Q20" i="10"/>
  <c r="Q14" i="9"/>
  <c r="Q28" i="9"/>
  <c r="Q34" i="9"/>
  <c r="Q36" i="9"/>
  <c r="Q32" i="10"/>
  <c r="Q36" i="10"/>
  <c r="Q41" i="10"/>
  <c r="Q34" i="10"/>
  <c r="Q26" i="10"/>
  <c r="Q18" i="10"/>
  <c r="Q15" i="10"/>
  <c r="Q33" i="10"/>
  <c r="Q42" i="10"/>
  <c r="Q27" i="10"/>
  <c r="Q16" i="10"/>
  <c r="Q7" i="10"/>
  <c r="O42" i="4" l="1"/>
  <c r="M42" i="4"/>
  <c r="O41" i="4"/>
  <c r="M41" i="4"/>
  <c r="O40" i="4"/>
  <c r="M40" i="4"/>
  <c r="O39" i="4"/>
  <c r="M39" i="4"/>
  <c r="O38" i="4"/>
  <c r="M38" i="4"/>
  <c r="O37" i="4"/>
  <c r="M37" i="4"/>
  <c r="O36" i="4"/>
  <c r="M36" i="4"/>
  <c r="O35" i="4"/>
  <c r="M35" i="4"/>
  <c r="O34" i="4"/>
  <c r="M34" i="4"/>
  <c r="O32" i="4"/>
  <c r="M32" i="4"/>
  <c r="O31" i="4"/>
  <c r="M31" i="4"/>
  <c r="O30" i="4"/>
  <c r="M30" i="4"/>
  <c r="O28" i="4"/>
  <c r="M28" i="4"/>
  <c r="O27" i="4"/>
  <c r="M27" i="4"/>
  <c r="O26" i="4"/>
  <c r="M26" i="4"/>
  <c r="O25" i="4"/>
  <c r="M25" i="4"/>
  <c r="O24" i="4"/>
  <c r="M24" i="4"/>
  <c r="O23" i="4"/>
  <c r="M23" i="4"/>
  <c r="O22" i="4"/>
  <c r="M22" i="4"/>
  <c r="O21" i="4"/>
  <c r="M21" i="4"/>
  <c r="O20" i="4"/>
  <c r="M20" i="4"/>
  <c r="O19" i="4"/>
  <c r="M19" i="4"/>
  <c r="O18" i="4"/>
  <c r="M18" i="4"/>
  <c r="O17" i="4"/>
  <c r="M17" i="4"/>
  <c r="O16" i="4"/>
  <c r="M16" i="4"/>
  <c r="O15" i="4"/>
  <c r="M15" i="4"/>
  <c r="O14" i="4"/>
  <c r="M14" i="4"/>
  <c r="O13" i="4"/>
  <c r="M13" i="4"/>
  <c r="O10" i="4"/>
  <c r="M10" i="4"/>
  <c r="O9" i="4"/>
  <c r="M9" i="4"/>
  <c r="O8" i="4"/>
  <c r="M8" i="4"/>
  <c r="O7" i="4"/>
  <c r="Q15" i="4" l="1"/>
  <c r="Q34" i="4"/>
  <c r="Q31" i="4"/>
  <c r="Q8" i="4"/>
  <c r="Q14" i="4"/>
  <c r="Q32" i="4"/>
  <c r="Q19" i="4"/>
  <c r="Q30" i="4"/>
  <c r="Q26" i="4"/>
  <c r="Q25" i="4"/>
  <c r="Q18" i="4"/>
  <c r="Q9" i="4"/>
  <c r="Q13" i="4"/>
  <c r="Q35" i="4"/>
  <c r="Q39" i="4"/>
  <c r="Q38" i="4"/>
  <c r="Q36" i="4"/>
  <c r="Q33" i="4"/>
  <c r="Q42" i="4"/>
  <c r="Q37" i="4"/>
  <c r="Q20" i="4"/>
  <c r="Q24" i="4"/>
  <c r="Q28" i="4"/>
  <c r="Q17" i="4"/>
  <c r="Q10" i="4"/>
  <c r="Q21" i="4"/>
  <c r="Q23" i="4"/>
  <c r="Q7" i="4"/>
  <c r="Q16" i="4"/>
  <c r="Q27" i="4"/>
</calcChain>
</file>

<file path=xl/sharedStrings.xml><?xml version="1.0" encoding="utf-8"?>
<sst xmlns="http://schemas.openxmlformats.org/spreadsheetml/2006/main" count="1793" uniqueCount="277">
  <si>
    <t>NO</t>
  </si>
  <si>
    <t>Sasaran</t>
  </si>
  <si>
    <t>Indikator</t>
  </si>
  <si>
    <t>Target</t>
  </si>
  <si>
    <t>Realisasi</t>
  </si>
  <si>
    <t>SATUAN KINERJA</t>
  </si>
  <si>
    <t>TARGET KINERJA</t>
  </si>
  <si>
    <t>ANGGARAN</t>
  </si>
  <si>
    <t>REALISASI</t>
  </si>
  <si>
    <t>PERSENTASE REALISASI</t>
  </si>
  <si>
    <t>EFISIENSI</t>
  </si>
  <si>
    <t>PERMASALAHAN</t>
  </si>
  <si>
    <t>KINERJA</t>
  </si>
  <si>
    <t>KEUANGAN</t>
  </si>
  <si>
    <t>Meningkatnya kualitas dan kualitas pelayanan publik</t>
  </si>
  <si>
    <t>Persen</t>
  </si>
  <si>
    <t>%</t>
  </si>
  <si>
    <t>Pelaksanaan Ketersedian Pelayanan Administrasi Perkantoran terlaksana dengan baik sesuai penganggaran</t>
  </si>
  <si>
    <t>Melakukan pemetaan penggunaan anggaran sesuai kebutuhan dan urgensi kecamatan</t>
  </si>
  <si>
    <t>Rekening</t>
  </si>
  <si>
    <t>Kali</t>
  </si>
  <si>
    <t>terjadi perubahan biaya premi asuransi</t>
  </si>
  <si>
    <t>Efisien</t>
  </si>
  <si>
    <t>pembayaran tagihan bahan bacaan yang tidak tetap</t>
  </si>
  <si>
    <t>Berlangganan bahan bacaan /koran yang kontinyu</t>
  </si>
  <si>
    <t>rapat-rapat koordinasi terlaksana dengan lancar</t>
  </si>
  <si>
    <t>Mengikutsertakan non ASN  dalam perjalan dinas pada kegiatan rapat-rapat yang dilaksanakan. Dan tetap memperhatikan pembayaran SPPD nya untuk pembinaan kepada non ASN agar memahami tugas dan fungsi di kecamatan sehingga dapat diberdayakan</t>
  </si>
  <si>
    <t>Paket</t>
  </si>
  <si>
    <t>Pelaksanaan Administrasi perkantoran terpenuhi</t>
  </si>
  <si>
    <t xml:space="preserve"> Realisasi Peningkatan Sarana dan Prasarana Aparatur terealisasi dengan baik</t>
  </si>
  <si>
    <t xml:space="preserve">Melakukan pemetaan penggunaan anggaran sesuai kebutuhan dan fokus pada kebutuhan sarana prasarana yang belum terpenuhi </t>
  </si>
  <si>
    <t>pengadaan peralatan gedung kantor terpenuhi sesuai kebutuhan</t>
  </si>
  <si>
    <t>Memperhatikan kebutuhan personil atas kebutuhan peralatan kantor yang dapat menunjang kinerjanya</t>
  </si>
  <si>
    <t>Pengadaan mebeluer kantor masih perlu diperhatikan khususnya pada pengadaan mebeluer yang mendukung pengarsipan dokumen</t>
  </si>
  <si>
    <t xml:space="preserve">Pengadaan mebeleur kantor harus lebih maksimal demi mendukung tertib administrasi </t>
  </si>
  <si>
    <t>pemeliharaan rutin gedung kantor terlaksana sesuai biaya anggaran setahun</t>
  </si>
  <si>
    <t>Pemeliharaan gedung kantor harus lebih maksimal demi kenyamanan dan kelancaran peayanan</t>
  </si>
  <si>
    <t>Jumlah pemeliharaan kendaraan dinas operasional disesuaikan dengan kebutuhan</t>
  </si>
  <si>
    <t>Diperlukan angaran pemeliharaan kendaraan pribadi yang digunakan sebagai operasional kantor</t>
  </si>
  <si>
    <t>Dokumen</t>
  </si>
  <si>
    <t>Penyedian Data Pendukung Capaian Kinerja dan Keuangan Masih Belum Memadai</t>
  </si>
  <si>
    <t xml:space="preserve">Diperlukan pendokumentasian pelaksanaan program dan kegiatan pendukung capaian kinerja dan keuangan baik dokumen fisik dan elektronik </t>
  </si>
  <si>
    <t>Jumlah Dokumen Evaluasi Pelaksanaan FKKS dan TKSK</t>
  </si>
  <si>
    <t>Pemenuhan Dokumen Evaluasi Pelaksanaan FKKS dan TKSK terpenuhi dengan baik</t>
  </si>
  <si>
    <t>Penyiapan data dan arsip mengenai pelaksanaan valuasi Pelaksanaan FKKS dan TKSK perlu ditingkatkan dengan menggunakan teknologi dan informasi</t>
  </si>
  <si>
    <t>Jumlah Peningkatan Operasional kelurahan Majang</t>
  </si>
  <si>
    <t>Peningkatan Pembangunan Sarana dan Prasarana Kelurahan  terlaksana dengan baik</t>
  </si>
  <si>
    <t>Persentase Peningkatan Sistem Pengawasan Internal Kecamatan</t>
  </si>
  <si>
    <t>Jumlah pembayaran internet, listrik, dan air yang berbeda sesuai kebutuhan</t>
  </si>
  <si>
    <t>Anggaran disiapkan sesuai i Mbps wifi nternet, listrik, dan air yang digunakan</t>
  </si>
  <si>
    <t>Penyiapan dana untuk mempersiapkan perubahan biaya premi asuansi dalam perencanaan anggaran</t>
  </si>
  <si>
    <t xml:space="preserve">keberhasilan kegiatan  ini ditunjang dengan memperhatikan  kebutuhan pemeliharaan kantor yang disesuaikan dengan kebutahan pemeliharaan </t>
  </si>
  <si>
    <t>keberhasilan ini ditunjang dengan penyedian anggaran yang memadai dalam pemeliharaan kendaraan operasional pelayanan dan motor sampah</t>
  </si>
  <si>
    <t>Keberhasilan ini ditunjang dengan pembayaran jasa keuangan kepada tenaga administrasi secara tepat waktu dan kedepannya perlu disiapkan anggaran terhadap perubahan premi asuransi</t>
  </si>
  <si>
    <t>Keberhasilan ini ditunjang dengan pembayaran pembayaran tagihan bahan bacaan  sesuai kebutuhan dan kedepannya lebih seksama dan penyusunan kontrak kerja dengan pihak ketiga sebagai penyedia koran selama setahun agar  tidak terjadi perubahan harga</t>
  </si>
  <si>
    <t>Meminimalkan penggunaan ATK pada Tahun Anggaran berikutnya dengan beralih kepada pemanfaatan digitalisasi</t>
  </si>
  <si>
    <t xml:space="preserve">Keberhasilan ini ditunjang dengan penyedian ATK yang terpenuhi sesuai kebutuhan dan kedepannya modernisasi pelayanan dengan pemanfaatan teknologi dan digitalisasi untuk meminimalisir kebutuhan ATK dalam pemberian pelayanan </t>
  </si>
  <si>
    <t>keberhasilan ini ditunjang dengan pemenuhan sarana dan prasarana aparatur sesuai dengan kebutuhan dan kedepannya penyusunan skala prioritas atas kebutuhan sarana dan prasarana perlu ditingkatkan agar efisiensi penggunaan anggaran dapar lebih efektif dan efisien</t>
  </si>
  <si>
    <t>keberhasilan ini ditunjang dengan pencapaian kinerja kecamatan mencapai target yang telah ditentukan namun kedepannya diharapkan penyedian data dan dokumentasi perlu ditingkatkan dengan digitalisasi arsip dokumentasi pelaksanaan program, kegiatan dan pencapaian sasaran dan tujuan kecamatan</t>
  </si>
  <si>
    <t>Pemerataan pembangunan di setiap kelurahan perlu ditingkatkan</t>
  </si>
  <si>
    <t>Keberhasilan ini ditunjang dengan pemenuhan pembangunan sarana dan prasarana kebutuhan yang disesuaikan dengan skala prioritas hasil musrenbang kelurahan yang melibatkan seluruh stakeholder di kelurahan</t>
  </si>
  <si>
    <t xml:space="preserve">Keberhasilan ini ditunjang dengan keikutsertaan dalam rapat-rapat kordiansi yang dilakukan didalam dan diluar daeah dengan baik dan sebaiknya kedepannya pelibatan seluruh ASN dan non ASN dalam rapat-rapat koordinasi perlu ditingkatkan untuk peningkatan kapabilitas, kemampuan dan kualitas ASN dan NON ASN Kecamatan Tanete Riattang Barat  </t>
  </si>
  <si>
    <t>ANALISIS KEBERHASILAN DAN KEGAGALAN</t>
  </si>
  <si>
    <t>Keberhasilan ini ditunjang dengan pemenuhan dokumen evaluasi FKKS dan TKSK yang terpenuhi dengan baik serta kedepannya perlu dilakukan digitaliasi arsip dokumen teraebut</t>
  </si>
  <si>
    <t>INDIKATOR KINERJA OUTCOME/    OUTPUT</t>
  </si>
  <si>
    <t xml:space="preserve"> Capaian Kinerja dan realiasi anggaran Program Kegiatan Perangkat Daerah</t>
  </si>
  <si>
    <t>Hasil Evaluasi Sakip oleh APIP</t>
  </si>
  <si>
    <t>PROGRAM / KEGIATAN/SUB KEGIATAN</t>
  </si>
  <si>
    <t>Program Penunjang Urusan Pemeriantahan Daerah Kabupaten/Kota</t>
  </si>
  <si>
    <t>Cakupan Realisasi penunjang Pemerintahan Daerah</t>
  </si>
  <si>
    <t>Perencanaan, Penganggaran dan Evaluasi Kinerja Perangkat Daerah</t>
  </si>
  <si>
    <t>Persentase Laporan Perencanaan, Penganggaran dan Evaluasi Kinerja Perangkat Daerah</t>
  </si>
  <si>
    <t>Persentase</t>
  </si>
  <si>
    <t>Koordinasi dan Penyusunan Laporan Capaian Kinerja dan Ikhtisar Realisasi Kinerja SKPD</t>
  </si>
  <si>
    <t>Laporan</t>
  </si>
  <si>
    <t>Jumlah Dokumen Evaluasi Kinerja Perangkat Daerah yang tersusun</t>
  </si>
  <si>
    <t>Administrasi Keuangan Perangkat Daerah</t>
  </si>
  <si>
    <t>Administrasi Kepegawaian Perangkat Daerah</t>
  </si>
  <si>
    <t>Persentase Pelaksanaan Administrasi Kepegawaian</t>
  </si>
  <si>
    <t>Administrasi Umum Perangkat Daerah</t>
  </si>
  <si>
    <t>Persentase Pelaksanaan administrasi Umum</t>
  </si>
  <si>
    <t>Pengadaan Pakaian Dinas Beserta Atribut Kelengkapannya</t>
  </si>
  <si>
    <t>Jumlah Pengadaaan Pakaian Khusus hari-hari tertentu</t>
  </si>
  <si>
    <t>stell</t>
  </si>
  <si>
    <t>Penyediaan Peralatan dan Perlengkapan Kantor</t>
  </si>
  <si>
    <t xml:space="preserve">
Penyediaan Bahan Logistik Kantor
</t>
  </si>
  <si>
    <t>Penyediaan Barang Cetakan dan Penggandaan</t>
  </si>
  <si>
    <t xml:space="preserve">
Penyediaan Bahan Bacaan dan Peraturan Perundang Undangan
</t>
  </si>
  <si>
    <t xml:space="preserve">
Penyelenggaraan Rapat Koordinasi dan Konsultasi SKPD
</t>
  </si>
  <si>
    <t xml:space="preserve">
Jumlah Kegiatan Rutin Koordinasi dan Konsultasi Pelaksanaan SKPD yang di ikuti
</t>
  </si>
  <si>
    <t>Jumlah Laporan penyediaan bahan bacaan dan peraturan perundang-undangan</t>
  </si>
  <si>
    <t>Jumlah laporan bahan penyediaan barang cetakan dan penggandaan sesuai rencana kebutuhan</t>
  </si>
  <si>
    <t>Jumlah laporan penyediaan makanan dan minum bagi pegawai dan temu sesuai rencana kebutuhan</t>
  </si>
  <si>
    <t>Jumlah laporan penyediaan peralatan dan perlengkapan penunjang administrasi perkantoran sesuai rencana kebutuhan</t>
  </si>
  <si>
    <t>Kegiatan</t>
  </si>
  <si>
    <t>Persentase Pelaksanaan Administrasi Keunagan</t>
  </si>
  <si>
    <t>Penyediaan gaji dan Tunjangan ASN</t>
  </si>
  <si>
    <t>Pengadaan Barang Milik Daerah Penunjang Urusan Pemerintah Daearah</t>
  </si>
  <si>
    <t>Persentas Pengadaan Barang Milik Daerah</t>
  </si>
  <si>
    <t>Pengadaan Mebel</t>
  </si>
  <si>
    <t>Pengadaan Peralatan dan Mesin Lainnya</t>
  </si>
  <si>
    <t>Jumlah pengadaan mebel</t>
  </si>
  <si>
    <t>Jumlah pengadaan perelatan dan mesin lainnya</t>
  </si>
  <si>
    <t>Unit</t>
  </si>
  <si>
    <t>Penyediaan jasa Penunjang Urusan Pemerintahan Daerah</t>
  </si>
  <si>
    <t>Persentase penyediaan jasa penunjang urusan pemerintahan daerah</t>
  </si>
  <si>
    <t>persen</t>
  </si>
  <si>
    <t>Penyediaan Jasa Komunikasi, Sumber Daya Air dan Listrik</t>
  </si>
  <si>
    <t>Jumlah rekening listrik, telepon/wifi dan air</t>
  </si>
  <si>
    <t>Penyediaan jasa Pelayanan Umum Kantor</t>
  </si>
  <si>
    <t>Jumlah laporan pembayaran jasa pelayanan umum</t>
  </si>
  <si>
    <t>Pemeliharan Barang Milik Daerah Penunjang Urusan Pemerintahan Daerah</t>
  </si>
  <si>
    <t>Persentase Pengadaan Barang Milik daerah</t>
  </si>
  <si>
    <t>Penyediaan Jasa Pemeliharaan, Biaya Pemeliharaan , Pajak, dan Perizinan Kendaraan Dinas Operasional atau Lapangan</t>
  </si>
  <si>
    <t>Pemeliharaan/Rehabilitasi Gedung Kantor dan Bangunan Lainnya</t>
  </si>
  <si>
    <t>Jumlah penyediaan jasa pemeliharaan biaya pemeliharaan pajak dan perizinan kendaraaan Dinas Operasional atau Lapangan</t>
  </si>
  <si>
    <t>Program Penyelenggaran Pemerintah dan Pelayanan Publik</t>
  </si>
  <si>
    <t>Cakupan Realisasi Penyelenggaran Pemerintahan dan Pelayanan Publik</t>
  </si>
  <si>
    <t>Koordinasi Penyelenggaraan Kegiatan Pemerintahan di Tingkat Kecamatan</t>
  </si>
  <si>
    <t>Persentase Pelaksanaan kegiatan koordinasi penyelenggaraan kegiatan pemerintahan di tingkat kecamatan</t>
  </si>
  <si>
    <t>Koordinasi/sinergi perencanaan dan pelaksanaan kegiatan pemerintahan dengan perangkat daerah dan instansi vertikal terkait</t>
  </si>
  <si>
    <t>Jumlah laporan pelaksanaan koordinasi dan sinkronisasi perencanaan perangkat daerah</t>
  </si>
  <si>
    <t xml:space="preserve">Program Pemberdayaan Masyarakat Desa Kelurahan </t>
  </si>
  <si>
    <t>Cakupan kegiatan pemberdayaan masyarakat desa dan kelurahan</t>
  </si>
  <si>
    <t>Koordinasi Kegiatan Pemberdayaan Desa</t>
  </si>
  <si>
    <t>Peningkatan Evektivitas kegiatan pemberdayaan masyarakat di wilatah kecamatan</t>
  </si>
  <si>
    <t>Persentase pelaksanaan kegiatan koordinasi pemberdayaan desa</t>
  </si>
  <si>
    <t>Kegiatan Pemberdayaan Kelurahan</t>
  </si>
  <si>
    <t>Persentase Pelaksanaan Kegiatan Pemberdayaan Kelurahan</t>
  </si>
  <si>
    <t xml:space="preserve"> Jumlah Pembangunan saran dan prasarana Kelurahan</t>
  </si>
  <si>
    <t>Pemberdayaan masyarakat di Kelurahan</t>
  </si>
  <si>
    <t>Jumlah kegiatan pelayanan kesehatan masyarakat, pelayanan perilaku hidup bersih dan sehat kelurahan</t>
  </si>
  <si>
    <t>Program Koordinasi Ketentraman dan Ketertiban Umum</t>
  </si>
  <si>
    <t>Koordinasi Upaya Penyelenggaraan Ketentraman dan Ketertiban Umum</t>
  </si>
  <si>
    <t>Sinergitas dengan Kepolisian Negara Republik indonesia, Tentara Nasional Indonesia dan Instansi Vertikal di Wilayah Kecamatan</t>
  </si>
  <si>
    <t>Jumlah Operasional Tripika</t>
  </si>
  <si>
    <t>Meningkatnya Kualitas Pelayanan Publik</t>
  </si>
  <si>
    <t>Persentase Pelayanan kepada masyarakat yang dilkasnakan sesuai standar pelayanan</t>
  </si>
  <si>
    <t>Realisasi Pemberdayaan Masyarakat di kelurahan terlaksana dengan baik</t>
  </si>
  <si>
    <t>melakukan peningkatan program dan kegiatan pemberdayaan masyarakat di kelurahan</t>
  </si>
  <si>
    <t>keberhasilan ini ditunjang dengan pemenuhann kebutuhan Pengelolaan Kegiatan Pelayanan Kesehatan; Pelayanan Perilaku Hidup Bersih dan Sehat Kelurahan pada setiap kelurahan dengan memperhatikan hasil musrenbang kelurahan dan Kecamatan serta prioritas kebutuhan masyarakat</t>
  </si>
  <si>
    <t>kerjasama,  Kebersamaan, kekeluargaan dan kekompakan dengan Tripika perlu dipertahankan dan ditingkatkan</t>
  </si>
  <si>
    <t>keberhasilan ini disebabkan dengan kerjasama,  Kebersamaan, kekeluargaan dan kekompakan dengan Tripika kecamatan Tanete Riattang Barat dengan mengintensifkan sosialisasi dan pengaasan langsung kemasyarakat</t>
  </si>
  <si>
    <t>pembayaran operasional pengawasan tripika lancar</t>
  </si>
  <si>
    <t>Diharapkan pengawasan yang dilakukan sebaiknya disertai dengan pembinaan dan pembekalan pengetahuan</t>
  </si>
  <si>
    <t>keberhasilan ini ditunjang dengan kerjasama Tripika, tokoh masyarakat serta Satpol PP pengawasan yang dilakukan dalam pembinaan kemasayrakat terhadapa peraturan daerah. Kedepannya pembinaan dan pembekalan pengetahuan kepada msayrakat  melalui sosialisai perlu ditingkatkan dengan cara persuasif</t>
  </si>
  <si>
    <t>Pandemi Covid 19 membatasi kegiatan perkantoran sehingga pelaksanaan evaluasi kinerja sedikit terhambat karena pelaksanaan rapat evaluasi yang dibatasi, pembatasan anggaran akibat refocusing juga membuat pelaksanaan kegiatan tidak dapat berjalan optimal</t>
  </si>
  <si>
    <t>SOLUSI DAN TINDAK LANJUT</t>
  </si>
  <si>
    <t>melakukan Rapat evaluasi kinerja secara berkala per triwulan dan melakukan pemangkasan dan pengoptimalan penggunaan anggaran dengan efisien</t>
  </si>
  <si>
    <t>keberhasilan ini didukunh dengan manajemen kinerja dan keuangan yang telah dibangun, disiplin pegaeai serta tersedianya sarana dan prasarana pendukung penunjang urusan</t>
  </si>
  <si>
    <t>Jumlah laporan realisasi Pembayaran gaji dan tunjangan beserta tambahan penghasilan bagai ASN</t>
  </si>
  <si>
    <t>keberhasilan kegiatan  ini ditunjang dengan memeperhatikan prioritas pengadaan mebeleur dan kemampuan anggaran pada Tahun 2021 yang sesuai dengan rencana kebutuhan barang yang disusun</t>
  </si>
  <si>
    <t>Anggaran disiapkan sesuai i Mbps wifi internet, listrik, dan air yang digunakan dengan memproyeksikan kebutuhan pada perubahan parsial maupun perubahan anggaran 2021</t>
  </si>
  <si>
    <t>Keberhasilan ini terjadi  dengan pemetaan anggaran sesuai kebutuhan pelayanan administrasi perkantoran yang dibutuhkan dalam pemberian pelayanan dengan memproyeksikan kebutuhan pada perubahan parsial maupun perubahan anggaran 2021</t>
  </si>
  <si>
    <t xml:space="preserve">keberhasilan ini didukunh dengan manajemen kinerja dan keuangan yang telah dibangun, disiplin pegawai serta tersedianya sarana dan prasarana pendukung penunjang pelaksanaan pelayanan publik dan konsultasi secara daring </t>
  </si>
  <si>
    <t>melakukan kegiatan pelayanan dan koordinasi pelayanan dengan memanfaatkan media elektronik atau daring untuk melaksanakan koordinasi dan konsultasi</t>
  </si>
  <si>
    <t xml:space="preserve">Pandemi Covid 19 membatasi kegiatan perkantoran  dan kegiatan konsultasi serta koordinasi sehingga pelaksanaan pelayanan publik sedikit terhambat. </t>
  </si>
  <si>
    <t>Pelaksanaan program koordinasi ketentraman dan ketertiban umum terlaksana dengan baik</t>
  </si>
  <si>
    <t>Realisasi Pemberdayaan Masyarakat di kelurahan secara umum terlaksana dengan baik dan  mengalami sedikit kendala pada pencairan kegiatan yang berkaitan dengan penanganan covid 19 yang disebabkan oleh tidak adanya petunjuk teknis penggunaan anggaran  tersebut</t>
  </si>
  <si>
    <t>melakukan peningkatan program dan kegiatan pemberdayaan masyarakat di kelurahan serta melakukan rapat koordinasi dengan Inspektorat, Bappeda dan BKAD terkait penggunaan anggaran tersebut</t>
  </si>
  <si>
    <t>Realisasi koordinasi kegiatan Pemberdayaan Masyarakat di kelurahan terlaksana dengan baik</t>
  </si>
  <si>
    <t>melakukan peningkatan koordinasi   kegiatan pemberdayaan masyarakat di kelurahan baik melalui online maupun offline dengan mematuhi protokol kesehatan</t>
  </si>
  <si>
    <t>keberhasilan ini ditunjang dengan pemenuhann kebutuhan sarana dan prasrana media koordinasi berbasis teknologi dan informasi di kelurahan</t>
  </si>
  <si>
    <t>pelaksanaan adminstrasi keuangan berupa pembayaran  TPP terkendala pada kekeurangan anggaran untuk pembayaran TPP</t>
  </si>
  <si>
    <t xml:space="preserve">melakukan peningkatan pelaksanaan pembayaran TPP dengan Tepat waktu dan penambahan anggaran pada perubahan APBD 2021 serta untuk Tahun selanjutnya agar melakukan perhitungan jumlah kebutuhan dana dengan baik </t>
  </si>
  <si>
    <t>keberhasilan pelaksanaan kegiatan ini disebabkan oleh kedisiplinan pegawai dalam pelaksanaan administrasi keuangan dan pembayaran TPP dengan tepat waktu dalam pemenuhan dokumen pendukung pembayaran TPP</t>
  </si>
  <si>
    <t xml:space="preserve">Pelaksanaan Administrasi umum perangkat daaerah terpenuhi </t>
  </si>
  <si>
    <t>Memaksimalkan penggunaan anggaran dalam pelaksanaan administrasi umum dengan efektif dan efisien</t>
  </si>
  <si>
    <t>keberhasilan ini ditunjang dengan pemanfaatan teknologi dan digitalisasi pelayanan administrasi umum</t>
  </si>
  <si>
    <t>Pelaksanaan pengadaan pakaian dinas beserta atribut kelengkapan terpenuhi</t>
  </si>
  <si>
    <t xml:space="preserve">pengadaan pakaian dinas disesuaikan dengan kebutuhan dan efisiensi anggaran </t>
  </si>
  <si>
    <t>Keberhasilan ini ditunjang dengan penggunaan anggaran dengan efektif dan efisien</t>
  </si>
  <si>
    <t>Penyedian bahan logistik kantor terpenuhi dengan baik</t>
  </si>
  <si>
    <t xml:space="preserve">efektifitas penggunaan anggaran makan minum pegawai dan tamu sesuai rencana  kebutuhan  </t>
  </si>
  <si>
    <t>Penyedian barang cetak dan penggandaan terpenuhi</t>
  </si>
  <si>
    <t>memaksimalkan  pemanfaatan teknologi dan digitalisasi pelayanan publik</t>
  </si>
  <si>
    <t>Keberhasilan ini ditunjang dengan kemampuan SDM aparatur yang meningkat dengan kemampuan dalam penggunaan Teknologi dan informasi</t>
  </si>
  <si>
    <t>keberhasilan ini ditunjang oleh efektifitas pelaksanaan kegiatan dan efisiensi anggaran dalam penyedian makan minum</t>
  </si>
  <si>
    <t>B</t>
  </si>
  <si>
    <t>-</t>
  </si>
  <si>
    <t xml:space="preserve">Jumlah Laporan Capaian Kinerja dan Ikhtisar Realisasi Kinerja SKPD yang tersusun
</t>
  </si>
  <si>
    <t xml:space="preserve">koordinasi pemyelenggaraan kegiatan pemerintahan di tingkat kecamatan terpenuhi </t>
  </si>
  <si>
    <t>Pandemi Covid 19 membatasi kegiatan koordinai dengan adanya pembatasan kegiatan masyarakat yang berdampak pada pembatasan kegiatan perkantoran khusus koordinasi tatap muka dengan perangkat daerah lainnya dan instansi vertikal</t>
  </si>
  <si>
    <t xml:space="preserve">melakukan kegiatan koordinasi dengan pemanfaatan media teknologi dan informasi sehingga kegiatan koordinasi dapat berjalan dengan efektif </t>
  </si>
  <si>
    <t>laporan</t>
  </si>
  <si>
    <t>Pembangunan sarana dan prasarana kelurahan</t>
  </si>
  <si>
    <t xml:space="preserve">kegiatan </t>
  </si>
  <si>
    <t>Penyedian Data Pendukung Capaian Kinerja dan Keuangan Masih Belum Memadai dan pelaksanaan evaluasi triwulan I untuk program dan kegiatan masih terkendala dalam pencapaian target kinerja secara maksimal khusus dalam efektivitas penggunaan sumber daya keuangan</t>
  </si>
  <si>
    <t xml:space="preserve">Diperlukan pendokumentasian pelaksanaan program dan kegiatan pendukung capaian kinerja dan keuangan baik dokumen fisik dan elektronik dan penggunaan anggaran secara efektif dan efisien </t>
  </si>
  <si>
    <t>Pelaksanaan pengadaan pakaian dinas beserta atribut kelengkapan belum terpenuhi</t>
  </si>
  <si>
    <t>Hal ini disebabkan oleh Analisis Kebutuhan Dana pada SIPD dan SIAKEUDA di rencanakan pada triwulan 3 sehingga belum dapat dilaksanakan pada triwulan 1</t>
  </si>
  <si>
    <t xml:space="preserve">pengadaan pakaian dinas disesuaikan dengan kebutuhan dan efisiensi anggaran dan kedepannya dapat di rencanakan penggunaannya pada triwulan 2 </t>
  </si>
  <si>
    <t>Pelaksanaan Administrasi umum perangkat daaerah terpenuhi untuk triwulan I</t>
  </si>
  <si>
    <t>Pelaksanaan Administrasi perkantoran terpenuhi untuk triwulan I</t>
  </si>
  <si>
    <t>Penyedian bahan logistik kantor terpenuhi dengan baik untuk triwulan I</t>
  </si>
  <si>
    <t>rapat-rapat koordinasi terlaksana dengan lancar untuk triwulan I</t>
  </si>
  <si>
    <t xml:space="preserve">pelaksanaan adminstrasi keuangan berupa pembayaran  TPP terkendala karena keterlambatan penetapan Keputusan Bupati mengenai besaran TPP untuk pegawai Negeri Sipil </t>
  </si>
  <si>
    <t>melakukan peningkatan pelaksanaan pembayaran TPP dengan Tepat waktu dan kedisiplinan dalam pengelolaan keuangan secara tepat waktu</t>
  </si>
  <si>
    <t>Hal ini disebabkan oleh Analisis Kebutuhan Dana pada SIPD dan SIAKEUDA di rencanakan pada triwulan 3 sehingga belum dapat dilaksanakan pada triwulan 3 karena diperlukan waktu penginputan untuk pengumuman pada RUP (Rencana Umum Pengadaan) pada aplikasi SIRUP Dan SIPABAJA</t>
  </si>
  <si>
    <t>Kedepannya Melakukan percepatan pada penginputan aplikasi SIPABAJA Dan SIRUP agar penggunaan anggaran dapat dilaksanakan lebih cepat</t>
  </si>
  <si>
    <t xml:space="preserve"> Realisasi Peningkatan Sarana dan Prasarana Aparatur belum terpenuhi</t>
  </si>
  <si>
    <t>Pengadaan mebeluer kantor \belum terpenuhi</t>
  </si>
  <si>
    <t>pengadaan peralatan gedung kantor belum terpenuhi</t>
  </si>
  <si>
    <t>Realisasi Pemberdayaan Masyarakat di kelurahan belum terlaksana</t>
  </si>
  <si>
    <t>Peningkatan Pembangunan Sarana dan Prasarana Kelurahan  belum terlaksana</t>
  </si>
  <si>
    <t>Hal ini disebabkan oleh Analisis Kebutuhan Dana pada SIPD dan SIAKEUDA di rencanakan pada triwulan 3 sehingga belum dapat dilaksanakan pada triwulan 3 karena diperlukan waktu penginputan untuk pengumuman pada RUP (Rencana Umum Pengadaan) pada aplikasi SIRUP Dan SIPABAJA serta belum adanya petunjuk teknis mengenai penggunaan dana peruntukan penanganan  dan pengendalian covid 19 yang dialokasikan di kelurahan</t>
  </si>
  <si>
    <t>Kedepannya Melakukan percepatan pada penginputan aplikasi SIPABAJA Dan SIRUP agar penggunaan anggaran dapat dilaksanakan lebih cepat dan melakukan koordinasi dan konsultasi pada Inspektorat daerah, BKAD dan Bappeda terkait penjelasan menganai juknis penggunaan dana peruntukan penanganan  dan pengendalian covid 19</t>
  </si>
  <si>
    <t>melakukan peningkatan program dan kegiatan pemberdayaan masyarakat di kelurahan dan melakukan koordinasi dan konsultasi pada Inspektorat daerah, BKAD dan Bappeda terkait penjelasan menganai juknis penggunaan dana peruntukan penanganan  dan pengendalian covid 19</t>
  </si>
  <si>
    <t>Realisasi Pemberdayaan Masyarakat di kelurahan belum  terlaksana</t>
  </si>
  <si>
    <t>Hal ini disebabkan oleh Pandemi Covid 19 yang membatasi kegiatan pemberdayaan masyarakat dikelurahan serta  belum adanya petunjuk teknis mengenai penggunaan dana peruntukan penanganan  dan pengendalian covid 19 yang dialokasikan di kelurahan</t>
  </si>
  <si>
    <t>Pelaksanaan Administrasi umum perangkat daaerah terpenuhi untuk triwulan II</t>
  </si>
  <si>
    <t>Pelaksanaan Administrasi perkantoran terpenuhi untuk triwulan II</t>
  </si>
  <si>
    <t>Penyedian bahan logistik kantor terpenuhi dengan baik untuk triwulan II</t>
  </si>
  <si>
    <t>Hal ini disebabkan oleh Analisis Kebutuhan Dana pada SIPD dan SIAKEUDA di rencanakan pada triwulan 3 sehingga belum dapat dilaksanakan pada triwulan 2</t>
  </si>
  <si>
    <t>rapat-rapat koordinasi terlaksana dengan lancar untuk triwulan 2</t>
  </si>
  <si>
    <t>rapat-rapat koordinasi terlaksana dengan lancar untuk triwulan 3</t>
  </si>
  <si>
    <t>Penyedian bahan logistik kantor terpenuhi dengan baik untuk triwulan 3</t>
  </si>
  <si>
    <t>Pelaksanaan Administrasi perkantoran terpenuhi untuk triwulan 3</t>
  </si>
  <si>
    <t>Pelaksanaan Administrasi umum perangkat daaerah terpenuhi untuk triwulan 3</t>
  </si>
  <si>
    <t>Penyedian Data Pendukung Capaian Kinerja dan Keuangan Masih Belum Memadai dan pelaksanaan evaluasi triwulan 3 untuk program dan kegiatan masih terkendala dalam pencapaian target kinerja secara maksimal khusus dalam efektivitas penggunaan sumber daya keuangan</t>
  </si>
  <si>
    <t>Penyedian Data Pendukung Capaian Kinerja dan Keuangan Masih Belum Memadai dan pelaksanaan evaluasi triwulan 2 untuk program dan kegiatan masih terkendala dalam pencapaian target kinerja secara maksimal khusus dalam efektivitas penggunaan sumber daya keuangan</t>
  </si>
  <si>
    <t xml:space="preserve">Jumlah Peningkatan Operasional kelurahan </t>
  </si>
  <si>
    <t xml:space="preserve">                                                           Capaian Kinerja dan realiasi anggaran Program Kegiatan Perangkat Daerah</t>
  </si>
  <si>
    <t xml:space="preserve">                                                                   Capaian Kinerja dan realiasi anggaran Program Kegiatan Perangkat Daerah</t>
  </si>
  <si>
    <t>keberhasilan ini didukung dengan manajemen kinerja dan keuangan yang telah dibangun, disiplin pegaeai serta tersedianya sarana dan prasarana pendukung penunjang urusan</t>
  </si>
  <si>
    <t xml:space="preserve">                                                                                              Capaian Kinerja dan realiasi anggaran Program Kegiatan Perangkat Daerah</t>
  </si>
  <si>
    <t xml:space="preserve">                                                                                                                                                 Capaian Kinerja dan realiasi anggaran Program Kegiatan Perangkat Daerah</t>
  </si>
  <si>
    <t xml:space="preserve">                                               Kecamatan Ulaweng</t>
  </si>
  <si>
    <t>Penyusunan Dokumen Perencanaan Perangkat daerah</t>
  </si>
  <si>
    <t>;-</t>
  </si>
  <si>
    <t>Program Pembinaan dan Pengawasan Pemerintahan Desa</t>
  </si>
  <si>
    <t>Telah dilakukan Kordinasi Pendampingan Secara terbatas</t>
  </si>
  <si>
    <t>Masih Kondisi Pandemi Covid 19 yang meningkat sehingga beberapa kegiatan  tertunda  lewat daring</t>
  </si>
  <si>
    <t>menjadwalkan  Koordinasi dengan desa secara rutin/Berkala</t>
  </si>
  <si>
    <t>Koordinasi Pendampingan desa di Wilayahnya</t>
  </si>
  <si>
    <t>Jumlah koordinasi pengdampingan desa diwilayah kecamaytan yang terlaksana</t>
  </si>
  <si>
    <t>Cakupan pelaksanaan Pembinaan dan pengawasan Pemerintahan Desa</t>
  </si>
  <si>
    <t>Fasilitas Rekomendasi dan Koordinasi Pembinaan dan Pengawasan Pemerintahan Desa</t>
  </si>
  <si>
    <t>Jumlah Realisasi dan koordinasi Penbinaan  dan pengawasan Pemerintahan Desa</t>
  </si>
  <si>
    <t>Pelaksanaan program Pembinaan dan Pengawasan terlaksana dengan baik</t>
  </si>
  <si>
    <t>keberhasilan ini disebabkan dengan kerjasama,  Kebersamaan, kekeluargaan dan kekompakan dengan Pemerintahan Desa dengan kecamatan Ulaweng dengan mengintensifkan sosialisasi dan pengaasan langsung kemasyarakat</t>
  </si>
  <si>
    <t>kerjasama,  Kebersamaan, kekeluargaan dan kekompakan dengan Pemerintahan Desa perlu dipertahankan dan ditingkatkan</t>
  </si>
  <si>
    <t>Dukungan Pemerintahan Desa dan Kelurahan terhadap Pemberdayaan masyarakat</t>
  </si>
  <si>
    <t>Masih Kondisi Pandemi Covid 19 yang meningkat sehinggga beberapa kegiatan tertunda/lewat daring</t>
  </si>
  <si>
    <t>Menjadwalkan Koordinasi dengan Desa secara rutin/berkala</t>
  </si>
  <si>
    <t>Fasilitas Penyusunan Peraturan Desa dan Peraturan kepala Desa</t>
  </si>
  <si>
    <t>Peningkatan  fasilitas Penyusunan Peraturan Desa dan Peraturan Kepala Desa</t>
  </si>
  <si>
    <t>Desa</t>
  </si>
  <si>
    <t>Koordinasi Pengdam;pingan Desa di Wilayahnya</t>
  </si>
  <si>
    <t>Jumlah Kordinasi Pengdampingan Desa di wilayah Kecamatan yang terlaksana</t>
  </si>
  <si>
    <t xml:space="preserve">                                                      Kecamatan Ulaweng</t>
  </si>
  <si>
    <t xml:space="preserve">                                                                                   Kecamatan Ulaweng</t>
  </si>
  <si>
    <t>Pelaksanaan pengadaan pakaian dinas beserta atribut kelengkapanTidak  terpenuhi</t>
  </si>
  <si>
    <t xml:space="preserve"> Kecamatan Ulaweng</t>
  </si>
  <si>
    <t>Pelaksanaan pengadaan pakaian dinas beserta atribut kelengkapan tidak  terpenuhi</t>
  </si>
  <si>
    <t xml:space="preserve">                                                                                                                                            Kecamatan Ulaweng</t>
  </si>
  <si>
    <t xml:space="preserve">                                             TRIWULAN I TAHUN 2022</t>
  </si>
  <si>
    <t>Pemeliharaan Peralatan  dan Mesin Lainnya</t>
  </si>
  <si>
    <t xml:space="preserve">                                                   TRIWULAN II TAHUN 2022</t>
  </si>
  <si>
    <t>Pengadaan mebeluer kantor  terpenuhi</t>
  </si>
  <si>
    <t>Hal ini disebabkan oleh Analisis Kebutuhan Dana pada SIPD dan SIAKEUDA di rencanakan pada triwulan 2 sehingga belum dapat dilaksanakan  karena diperlukan waktu perubahan Anggaran</t>
  </si>
  <si>
    <t>Peningkatan Pembangunan Sarana dan Prasarana Kelurahan   terlaksana dengan baik</t>
  </si>
  <si>
    <t>Hal ini disebabkan oleh Analisis Kebutuhan Dana pada SIPD dan SIAKEUDA di rencanakan pada triwulan  sehingga  dapat dilaksanakan pada triwulan 2 karena diperlukan waktu penginputan untuk pengumuman pada RUP (Rencana Umum Pengadaan) pada aplikasi SIRUP Dan SIPABAJA</t>
  </si>
  <si>
    <t>Realisasi Pemberdayaan Masyarakat di kelurahan   terlaksana</t>
  </si>
  <si>
    <t xml:space="preserve">                                                                                 TRIWULAN III TAHUN 2022</t>
  </si>
  <si>
    <t>Pemeliharaan  Peralatan  dan Mesin Lainnya</t>
  </si>
  <si>
    <t>Jumlah Peningkatan Operasional kelurahan Cinnong</t>
  </si>
  <si>
    <t>TRIWULAN IV TAHUN 2022</t>
  </si>
  <si>
    <t>Pemeliharaan Peralatan dan Mesin lainnya</t>
  </si>
  <si>
    <t>Jumlah peralatan  Kantor dan Mesin  lainnya</t>
  </si>
  <si>
    <t>Kurang pekerjaan yang biasa melakukan Peralatan Kantor</t>
  </si>
  <si>
    <t>berkurangnya pekerjaan yang biasa melaksanakan Pralatan dan Mesin lainnya</t>
  </si>
  <si>
    <t>Perlukan Pekerjaan yang lebih handel dalam melaksanakan perlatan kantor</t>
  </si>
  <si>
    <t xml:space="preserve">                                                                                                                                  TAHUN 2022</t>
  </si>
  <si>
    <t>Stel</t>
  </si>
  <si>
    <t>Bulan</t>
  </si>
  <si>
    <t>Kelurahan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</si>
</sst>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 #,##0_-;_-* &quot;-&quot;_-;_-@_-"/>
    <numFmt numFmtId="165" formatCode="_-* #,##0.00_-;\-* #,##0.00_-;_-* &quot;-&quot;??_-;_-@_-"/>
    <numFmt numFmtId="166" formatCode="_-* #,##0.00_-;\-* #,##0.00_-;_-* &quot;-&quot;_-;_-@_-"/>
    <numFmt numFmtId="167" formatCode="#,##0.00_ ;\-#,##0.00\ "/>
    <numFmt numFmtId="168" formatCode="0.0%"/>
    <numFmt numFmtId="169" formatCode="_-* #,##0_-;\-* #,##0_-;_-* &quot;-&quot;??_-;_-@_-"/>
    <numFmt numFmtId="170" formatCode="#,##0_ ;\-#,##0\ "/>
    <numFmt numFmtId="171" formatCode="0.0"/>
  </numFmts>
  <fonts count="10" x14ac:knownFonts="1">
    <font>
      <sz val="12"/>
      <name val="Calibri"/>
    </font>
    <font>
      <sz val="10"/>
      <name val="Arial"/>
      <family val="2"/>
    </font>
    <font>
      <b/>
      <sz val="10"/>
      <name val="Arial"/>
      <family val="2"/>
    </font>
    <font>
      <sz val="12"/>
      <color rgb="FF000000"/>
      <name val="Calibri"/>
      <family val="2"/>
    </font>
    <font>
      <b/>
      <sz val="9"/>
      <name val="Arial"/>
      <family val="2"/>
    </font>
    <font>
      <b/>
      <sz val="8"/>
      <name val="Arial"/>
      <family val="2"/>
    </font>
    <font>
      <sz val="9"/>
      <name val="Arial"/>
      <family val="2"/>
    </font>
    <font>
      <i/>
      <sz val="9"/>
      <name val="Arial"/>
      <family val="2"/>
    </font>
    <font>
      <sz val="10"/>
      <name val="Arial"/>
      <family val="2"/>
    </font>
    <font>
      <sz val="12"/>
      <name val="Calibri"/>
    </font>
  </fonts>
  <fills count="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5">
    <xf numFmtId="0" fontId="0" fillId="0" borderId="0">
      <alignment vertical="center"/>
    </xf>
    <xf numFmtId="164" fontId="3" fillId="0" borderId="0">
      <alignment vertical="top"/>
      <protection locked="0"/>
    </xf>
    <xf numFmtId="0" fontId="1" fillId="0" borderId="0">
      <protection locked="0"/>
    </xf>
    <xf numFmtId="43" fontId="8" fillId="0" borderId="0" applyFont="0" applyFill="0" applyBorder="0" applyAlignment="0" applyProtection="0"/>
    <xf numFmtId="165" fontId="9" fillId="0" borderId="0" applyFont="0" applyFill="0" applyBorder="0" applyAlignment="0" applyProtection="0"/>
  </cellStyleXfs>
  <cellXfs count="237">
    <xf numFmtId="0" fontId="0" fillId="0" borderId="0" xfId="0">
      <alignment vertical="center"/>
    </xf>
    <xf numFmtId="0" fontId="1" fillId="0" borderId="0" xfId="2" applyProtection="1"/>
    <xf numFmtId="0" fontId="2" fillId="0" borderId="1" xfId="2" applyFont="1" applyBorder="1" applyAlignment="1" applyProtection="1">
      <alignment horizontal="center" vertical="center"/>
    </xf>
    <xf numFmtId="0" fontId="1" fillId="0" borderId="7" xfId="2" applyBorder="1" applyProtection="1"/>
    <xf numFmtId="0" fontId="1" fillId="0" borderId="15" xfId="2" applyBorder="1" applyProtection="1"/>
    <xf numFmtId="0" fontId="1" fillId="0" borderId="1" xfId="2" applyBorder="1" applyProtection="1"/>
    <xf numFmtId="0" fontId="1" fillId="0" borderId="0" xfId="2" applyAlignment="1" applyProtection="1">
      <alignment horizontal="center" vertical="center"/>
    </xf>
    <xf numFmtId="166" fontId="1" fillId="0" borderId="0" xfId="1" applyNumberFormat="1" applyFont="1" applyAlignment="1" applyProtection="1"/>
    <xf numFmtId="0" fontId="1" fillId="0" borderId="0" xfId="2" applyAlignment="1" applyProtection="1">
      <alignment vertical="top"/>
    </xf>
    <xf numFmtId="164" fontId="1" fillId="0" borderId="0" xfId="1" applyFont="1" applyAlignment="1" applyProtection="1"/>
    <xf numFmtId="0" fontId="6" fillId="0" borderId="2" xfId="2" applyFont="1" applyBorder="1" applyAlignment="1" applyProtection="1">
      <alignment vertical="top" wrapText="1"/>
    </xf>
    <xf numFmtId="164" fontId="6" fillId="0" borderId="2" xfId="1" applyFont="1" applyBorder="1" applyProtection="1">
      <alignment vertical="top"/>
    </xf>
    <xf numFmtId="1" fontId="6" fillId="0" borderId="6" xfId="2" applyNumberFormat="1" applyFont="1" applyBorder="1" applyAlignment="1" applyProtection="1">
      <alignment horizontal="right" vertical="top"/>
    </xf>
    <xf numFmtId="166" fontId="6" fillId="0" borderId="5" xfId="1" applyNumberFormat="1" applyFont="1" applyBorder="1" applyAlignment="1" applyProtection="1">
      <alignment horizontal="left" vertical="top"/>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0" borderId="13" xfId="2" applyFont="1" applyBorder="1" applyAlignment="1" applyProtection="1">
      <alignment vertical="top" wrapText="1"/>
    </xf>
    <xf numFmtId="0" fontId="6" fillId="0" borderId="5" xfId="2" applyFont="1" applyBorder="1" applyAlignment="1" applyProtection="1">
      <alignment vertical="top" wrapText="1"/>
    </xf>
    <xf numFmtId="0" fontId="6" fillId="0" borderId="3" xfId="2" applyFont="1" applyBorder="1" applyAlignment="1" applyProtection="1">
      <alignment vertical="top" wrapText="1"/>
    </xf>
    <xf numFmtId="164" fontId="6" fillId="0" borderId="3" xfId="1" applyFont="1" applyBorder="1" applyProtection="1">
      <alignment vertical="top"/>
    </xf>
    <xf numFmtId="0" fontId="6" fillId="0" borderId="13" xfId="0" applyFont="1" applyBorder="1" applyAlignment="1">
      <alignment horizontal="left" vertical="top" wrapText="1"/>
    </xf>
    <xf numFmtId="0" fontId="6" fillId="0" borderId="8" xfId="2" applyFont="1" applyBorder="1" applyAlignment="1" applyProtection="1">
      <alignment vertical="top" wrapText="1"/>
    </xf>
    <xf numFmtId="0" fontId="6" fillId="0" borderId="11" xfId="2" applyFont="1" applyBorder="1" applyAlignment="1" applyProtection="1">
      <alignment vertical="top" wrapText="1"/>
    </xf>
    <xf numFmtId="0" fontId="6" fillId="0" borderId="9" xfId="2" applyFont="1" applyBorder="1" applyAlignment="1" applyProtection="1">
      <alignment vertical="top" wrapText="1"/>
    </xf>
    <xf numFmtId="164" fontId="6" fillId="0" borderId="9" xfId="1" applyFont="1" applyBorder="1" applyProtection="1">
      <alignment vertical="top"/>
    </xf>
    <xf numFmtId="0" fontId="6" fillId="0" borderId="9" xfId="2" applyFont="1" applyBorder="1" applyAlignment="1" applyProtection="1">
      <alignment horizontal="left" vertical="top" wrapText="1"/>
    </xf>
    <xf numFmtId="0" fontId="6" fillId="0" borderId="14" xfId="2" applyFont="1" applyBorder="1" applyAlignment="1" applyProtection="1">
      <alignment vertical="top"/>
    </xf>
    <xf numFmtId="0" fontId="6" fillId="0" borderId="6" xfId="2" applyFont="1" applyBorder="1" applyAlignment="1" applyProtection="1">
      <alignment vertical="top"/>
    </xf>
    <xf numFmtId="0" fontId="6" fillId="0" borderId="2" xfId="2" applyFont="1" applyBorder="1" applyAlignment="1" applyProtection="1">
      <alignment horizontal="center" vertical="top"/>
    </xf>
    <xf numFmtId="0" fontId="6" fillId="0" borderId="3" xfId="2" applyFont="1" applyBorder="1" applyAlignment="1" applyProtection="1">
      <alignment horizontal="center" vertical="top"/>
    </xf>
    <xf numFmtId="0" fontId="6" fillId="3" borderId="2" xfId="2" applyFont="1" applyFill="1" applyBorder="1" applyAlignment="1" applyProtection="1">
      <alignment vertical="top" wrapText="1"/>
    </xf>
    <xf numFmtId="0" fontId="6" fillId="3" borderId="2" xfId="2" applyFont="1" applyFill="1" applyBorder="1" applyAlignment="1" applyProtection="1">
      <alignment horizontal="center" vertical="top"/>
    </xf>
    <xf numFmtId="164" fontId="6" fillId="3" borderId="2" xfId="1" applyFont="1" applyFill="1" applyBorder="1" applyProtection="1">
      <alignment vertical="top"/>
    </xf>
    <xf numFmtId="1" fontId="6" fillId="3" borderId="6" xfId="2" applyNumberFormat="1" applyFont="1" applyFill="1" applyBorder="1" applyAlignment="1" applyProtection="1">
      <alignment horizontal="right" vertical="top"/>
    </xf>
    <xf numFmtId="166" fontId="6" fillId="3" borderId="8" xfId="1" applyNumberFormat="1" applyFont="1" applyFill="1" applyBorder="1" applyAlignment="1" applyProtection="1">
      <alignment horizontal="left" vertical="top"/>
    </xf>
    <xf numFmtId="166" fontId="6" fillId="3" borderId="5" xfId="1" applyNumberFormat="1" applyFont="1" applyFill="1" applyBorder="1" applyAlignment="1" applyProtection="1">
      <alignment horizontal="left" vertical="top"/>
    </xf>
    <xf numFmtId="166" fontId="6" fillId="3" borderId="5" xfId="1" applyNumberFormat="1" applyFont="1" applyFill="1" applyBorder="1" applyProtection="1">
      <alignment vertical="top"/>
    </xf>
    <xf numFmtId="0" fontId="6" fillId="3" borderId="9" xfId="0" applyFont="1" applyFill="1" applyBorder="1" applyAlignment="1">
      <alignment horizontal="left" vertical="top" wrapText="1"/>
    </xf>
    <xf numFmtId="0" fontId="6" fillId="3" borderId="8" xfId="2" applyFont="1" applyFill="1" applyBorder="1" applyAlignment="1" applyProtection="1">
      <alignment vertical="top" wrapText="1"/>
    </xf>
    <xf numFmtId="0" fontId="6" fillId="3" borderId="2" xfId="2" applyFont="1" applyFill="1" applyBorder="1" applyAlignment="1" applyProtection="1">
      <alignment horizontal="left" vertical="top" wrapText="1"/>
    </xf>
    <xf numFmtId="164" fontId="6" fillId="4" borderId="2" xfId="1" applyFont="1" applyFill="1" applyBorder="1" applyProtection="1">
      <alignment vertical="top"/>
    </xf>
    <xf numFmtId="0" fontId="6" fillId="4" borderId="2" xfId="2" applyFont="1" applyFill="1" applyBorder="1" applyAlignment="1" applyProtection="1">
      <alignment vertical="top" wrapText="1"/>
    </xf>
    <xf numFmtId="0" fontId="6" fillId="4" borderId="2" xfId="2" applyFont="1" applyFill="1" applyBorder="1" applyAlignment="1" applyProtection="1">
      <alignment horizontal="center" vertical="top"/>
    </xf>
    <xf numFmtId="166" fontId="6" fillId="3" borderId="8" xfId="1" applyNumberFormat="1" applyFont="1" applyFill="1" applyBorder="1" applyProtection="1">
      <alignment vertical="top"/>
    </xf>
    <xf numFmtId="164" fontId="6" fillId="4" borderId="6" xfId="1" applyFont="1" applyFill="1" applyBorder="1" applyProtection="1">
      <alignment vertical="top"/>
    </xf>
    <xf numFmtId="0" fontId="6" fillId="4" borderId="6" xfId="2" applyFont="1" applyFill="1" applyBorder="1" applyAlignment="1" applyProtection="1">
      <alignment vertical="top"/>
    </xf>
    <xf numFmtId="166" fontId="6" fillId="4" borderId="8" xfId="1" applyNumberFormat="1" applyFont="1" applyFill="1" applyBorder="1" applyAlignment="1" applyProtection="1">
      <alignment horizontal="left" vertical="top"/>
    </xf>
    <xf numFmtId="0" fontId="6" fillId="4" borderId="2" xfId="2" applyFont="1" applyFill="1" applyBorder="1" applyAlignment="1" applyProtection="1">
      <alignment horizontal="left" vertical="top" wrapText="1"/>
    </xf>
    <xf numFmtId="0" fontId="6" fillId="3" borderId="9" xfId="2" applyFont="1" applyFill="1" applyBorder="1" applyAlignment="1" applyProtection="1">
      <alignment vertical="top" wrapText="1"/>
    </xf>
    <xf numFmtId="0" fontId="6" fillId="3" borderId="9" xfId="2" applyFont="1" applyFill="1" applyBorder="1" applyAlignment="1" applyProtection="1">
      <alignment horizontal="center" vertical="top"/>
    </xf>
    <xf numFmtId="9" fontId="6" fillId="3" borderId="9" xfId="2" applyNumberFormat="1" applyFont="1" applyFill="1" applyBorder="1" applyAlignment="1" applyProtection="1">
      <alignment horizontal="center" vertical="top"/>
    </xf>
    <xf numFmtId="164" fontId="4" fillId="3" borderId="9" xfId="1" applyFont="1" applyFill="1" applyBorder="1" applyProtection="1">
      <alignment vertical="top"/>
    </xf>
    <xf numFmtId="164" fontId="6" fillId="3" borderId="10" xfId="1" applyFont="1" applyFill="1" applyBorder="1" applyProtection="1">
      <alignment vertical="top"/>
    </xf>
    <xf numFmtId="0" fontId="6" fillId="3" borderId="14" xfId="2" applyFont="1" applyFill="1" applyBorder="1" applyAlignment="1" applyProtection="1">
      <alignment vertical="top"/>
    </xf>
    <xf numFmtId="166" fontId="6" fillId="3" borderId="12" xfId="1" applyNumberFormat="1" applyFont="1" applyFill="1" applyBorder="1" applyAlignment="1" applyProtection="1">
      <alignment horizontal="left" vertical="top"/>
    </xf>
    <xf numFmtId="0" fontId="6" fillId="3" borderId="9" xfId="2" applyFont="1" applyFill="1" applyBorder="1" applyAlignment="1" applyProtection="1">
      <alignment horizontal="left" vertical="top" wrapText="1"/>
    </xf>
    <xf numFmtId="9" fontId="6" fillId="3" borderId="2" xfId="2" applyNumberFormat="1" applyFont="1" applyFill="1" applyBorder="1" applyAlignment="1" applyProtection="1">
      <alignment horizontal="center" vertical="top"/>
    </xf>
    <xf numFmtId="164" fontId="6" fillId="3" borderId="6" xfId="1" applyFont="1" applyFill="1" applyBorder="1" applyProtection="1">
      <alignment vertical="top"/>
    </xf>
    <xf numFmtId="0" fontId="6" fillId="3" borderId="6" xfId="2" applyFont="1" applyFill="1" applyBorder="1" applyAlignment="1" applyProtection="1">
      <alignment vertical="top"/>
    </xf>
    <xf numFmtId="0" fontId="6" fillId="3" borderId="4" xfId="2" applyFont="1" applyFill="1" applyBorder="1" applyAlignment="1" applyProtection="1">
      <alignment vertical="top"/>
    </xf>
    <xf numFmtId="0" fontId="6" fillId="4" borderId="3" xfId="2" applyFont="1" applyFill="1" applyBorder="1" applyAlignment="1" applyProtection="1">
      <alignment vertical="top" wrapText="1"/>
    </xf>
    <xf numFmtId="0" fontId="6" fillId="4" borderId="3" xfId="2" applyFont="1" applyFill="1" applyBorder="1" applyAlignment="1" applyProtection="1">
      <alignment horizontal="left" vertical="top" wrapText="1"/>
    </xf>
    <xf numFmtId="0" fontId="6" fillId="4" borderId="3" xfId="2" applyFont="1" applyFill="1" applyBorder="1" applyAlignment="1" applyProtection="1">
      <alignment horizontal="center" vertical="top"/>
    </xf>
    <xf numFmtId="0" fontId="6" fillId="3" borderId="3" xfId="2" applyFont="1" applyFill="1" applyBorder="1" applyAlignment="1" applyProtection="1">
      <alignment vertical="top" wrapText="1"/>
    </xf>
    <xf numFmtId="0" fontId="6" fillId="3" borderId="3" xfId="2" applyFont="1" applyFill="1" applyBorder="1" applyAlignment="1" applyProtection="1">
      <alignment horizontal="left" vertical="top" wrapText="1"/>
    </xf>
    <xf numFmtId="0" fontId="6" fillId="3" borderId="3" xfId="2" applyFont="1" applyFill="1" applyBorder="1" applyAlignment="1" applyProtection="1">
      <alignment horizontal="center" vertical="top"/>
    </xf>
    <xf numFmtId="0" fontId="6" fillId="4" borderId="3" xfId="2" applyFont="1" applyFill="1" applyBorder="1" applyAlignment="1" applyProtection="1">
      <alignment horizontal="center" vertical="top" wrapText="1"/>
    </xf>
    <xf numFmtId="164" fontId="6" fillId="4" borderId="3" xfId="1" applyFont="1" applyFill="1" applyBorder="1" applyProtection="1">
      <alignment vertical="top"/>
    </xf>
    <xf numFmtId="164" fontId="6" fillId="3" borderId="9" xfId="1" applyFont="1" applyFill="1" applyBorder="1" applyProtection="1">
      <alignment vertical="top"/>
    </xf>
    <xf numFmtId="0" fontId="6" fillId="0" borderId="13" xfId="0" applyFont="1" applyBorder="1" applyAlignment="1">
      <alignment vertical="top" wrapText="1"/>
    </xf>
    <xf numFmtId="0" fontId="6" fillId="0" borderId="9" xfId="0" applyFont="1" applyBorder="1" applyAlignment="1">
      <alignment vertical="top" wrapText="1"/>
    </xf>
    <xf numFmtId="0" fontId="6" fillId="0" borderId="13" xfId="2" applyFont="1" applyBorder="1" applyAlignment="1" applyProtection="1">
      <alignment vertical="top"/>
    </xf>
    <xf numFmtId="0" fontId="6" fillId="0" borderId="9" xfId="2" applyFont="1" applyBorder="1" applyAlignment="1" applyProtection="1">
      <alignment vertical="top"/>
    </xf>
    <xf numFmtId="166" fontId="6" fillId="4" borderId="5" xfId="1" applyNumberFormat="1" applyFont="1" applyFill="1" applyBorder="1" applyProtection="1">
      <alignment vertical="top"/>
    </xf>
    <xf numFmtId="166" fontId="6" fillId="4" borderId="8" xfId="1" applyNumberFormat="1" applyFont="1" applyFill="1" applyBorder="1" applyProtection="1">
      <alignment vertical="top"/>
    </xf>
    <xf numFmtId="166" fontId="6" fillId="3" borderId="12" xfId="1" applyNumberFormat="1" applyFont="1" applyFill="1" applyBorder="1" applyProtection="1">
      <alignment vertical="top"/>
    </xf>
    <xf numFmtId="0" fontId="5" fillId="2" borderId="2" xfId="2" applyFont="1" applyFill="1" applyBorder="1" applyAlignment="1" applyProtection="1">
      <alignment horizontal="center" vertical="center"/>
    </xf>
    <xf numFmtId="166" fontId="5" fillId="2" borderId="2" xfId="1" applyNumberFormat="1" applyFont="1" applyFill="1" applyBorder="1" applyAlignment="1" applyProtection="1">
      <alignment horizontal="center" vertical="center"/>
    </xf>
    <xf numFmtId="167" fontId="7" fillId="3" borderId="7" xfId="1" applyNumberFormat="1" applyFont="1" applyFill="1" applyBorder="1" applyAlignment="1" applyProtection="1">
      <alignment horizontal="right" vertical="top"/>
    </xf>
    <xf numFmtId="166" fontId="6" fillId="3" borderId="4" xfId="1" applyNumberFormat="1" applyFont="1" applyFill="1" applyBorder="1" applyProtection="1">
      <alignment vertical="top"/>
    </xf>
    <xf numFmtId="167" fontId="7" fillId="0" borderId="7" xfId="1" applyNumberFormat="1" applyFont="1" applyBorder="1" applyAlignment="1" applyProtection="1">
      <alignment horizontal="right" vertical="top"/>
    </xf>
    <xf numFmtId="166" fontId="6" fillId="0" borderId="4" xfId="1" applyNumberFormat="1" applyFont="1" applyBorder="1" applyProtection="1">
      <alignment vertical="top"/>
    </xf>
    <xf numFmtId="166" fontId="6" fillId="0" borderId="5" xfId="1" applyNumberFormat="1" applyFont="1" applyBorder="1" applyProtection="1">
      <alignment vertical="top"/>
    </xf>
    <xf numFmtId="0" fontId="6" fillId="0" borderId="2" xfId="2" applyFont="1" applyBorder="1" applyAlignment="1" applyProtection="1">
      <alignment horizontal="left" vertical="top" wrapText="1"/>
    </xf>
    <xf numFmtId="166" fontId="6" fillId="0" borderId="8" xfId="1" applyNumberFormat="1" applyFont="1" applyBorder="1" applyProtection="1">
      <alignment vertical="top"/>
    </xf>
    <xf numFmtId="166" fontId="6" fillId="3" borderId="8" xfId="1" applyNumberFormat="1" applyFont="1" applyFill="1" applyBorder="1" applyAlignment="1" applyProtection="1">
      <alignment horizontal="center" vertical="top"/>
    </xf>
    <xf numFmtId="0" fontId="6" fillId="3" borderId="8" xfId="2" applyFont="1" applyFill="1" applyBorder="1" applyAlignment="1" applyProtection="1">
      <alignment horizontal="left" vertical="top" wrapText="1"/>
    </xf>
    <xf numFmtId="166" fontId="6" fillId="0" borderId="8" xfId="1" applyNumberFormat="1" applyFont="1" applyBorder="1" applyAlignment="1" applyProtection="1">
      <alignment horizontal="center" vertical="top"/>
    </xf>
    <xf numFmtId="1" fontId="6" fillId="0" borderId="4" xfId="2" applyNumberFormat="1" applyFont="1" applyBorder="1" applyAlignment="1" applyProtection="1">
      <alignment horizontal="right" vertical="top"/>
    </xf>
    <xf numFmtId="166" fontId="6" fillId="0" borderId="8" xfId="1" applyNumberFormat="1" applyFont="1" applyBorder="1" applyAlignment="1" applyProtection="1">
      <alignment horizontal="left" vertical="top"/>
    </xf>
    <xf numFmtId="166" fontId="6" fillId="0" borderId="8" xfId="1" applyNumberFormat="1" applyFont="1" applyBorder="1" applyAlignment="1" applyProtection="1">
      <alignment vertical="top" wrapText="1"/>
    </xf>
    <xf numFmtId="1" fontId="6" fillId="0" borderId="10" xfId="2" applyNumberFormat="1" applyFont="1" applyBorder="1" applyAlignment="1" applyProtection="1">
      <alignment horizontal="right" vertical="top"/>
    </xf>
    <xf numFmtId="166" fontId="6" fillId="0" borderId="11" xfId="1" applyNumberFormat="1" applyFont="1" applyBorder="1" applyAlignment="1" applyProtection="1">
      <alignment horizontal="left" vertical="top"/>
    </xf>
    <xf numFmtId="166" fontId="6" fillId="0" borderId="11" xfId="1" applyNumberFormat="1" applyFont="1" applyBorder="1" applyProtection="1">
      <alignment vertical="top"/>
    </xf>
    <xf numFmtId="166" fontId="6" fillId="0" borderId="12" xfId="1" applyNumberFormat="1" applyFont="1" applyBorder="1" applyAlignment="1" applyProtection="1">
      <alignment horizontal="left" vertical="top"/>
    </xf>
    <xf numFmtId="164" fontId="6" fillId="0" borderId="6" xfId="1" applyFont="1" applyBorder="1" applyProtection="1">
      <alignment vertical="top"/>
    </xf>
    <xf numFmtId="0" fontId="6" fillId="0" borderId="4" xfId="2" applyFont="1" applyBorder="1" applyAlignment="1" applyProtection="1">
      <alignment vertical="top"/>
    </xf>
    <xf numFmtId="164" fontId="6" fillId="0" borderId="4" xfId="1" applyFont="1" applyBorder="1" applyProtection="1">
      <alignment vertical="top"/>
    </xf>
    <xf numFmtId="0" fontId="6" fillId="0" borderId="3" xfId="0" applyFont="1" applyBorder="1" applyAlignment="1">
      <alignment vertical="top" wrapText="1"/>
    </xf>
    <xf numFmtId="0" fontId="6" fillId="0" borderId="6" xfId="2" applyFont="1" applyBorder="1" applyAlignment="1" applyProtection="1">
      <alignment horizontal="left" vertical="top" wrapText="1"/>
    </xf>
    <xf numFmtId="0" fontId="6" fillId="5" borderId="2" xfId="2" applyFont="1" applyFill="1" applyBorder="1" applyAlignment="1" applyProtection="1">
      <alignment horizontal="left" vertical="top" wrapText="1"/>
    </xf>
    <xf numFmtId="0" fontId="6" fillId="5" borderId="2" xfId="2" applyFont="1" applyFill="1" applyBorder="1" applyAlignment="1" applyProtection="1">
      <alignment horizontal="center" vertical="top"/>
    </xf>
    <xf numFmtId="9" fontId="6" fillId="5" borderId="2" xfId="2" applyNumberFormat="1" applyFont="1" applyFill="1" applyBorder="1" applyAlignment="1" applyProtection="1">
      <alignment horizontal="center" vertical="top"/>
    </xf>
    <xf numFmtId="164" fontId="6" fillId="5" borderId="2" xfId="1" applyFont="1" applyFill="1" applyBorder="1" applyProtection="1">
      <alignment vertical="top"/>
    </xf>
    <xf numFmtId="0" fontId="6" fillId="5" borderId="10" xfId="2" applyFont="1" applyFill="1" applyBorder="1" applyAlignment="1" applyProtection="1">
      <alignment vertical="top"/>
    </xf>
    <xf numFmtId="166" fontId="6" fillId="5" borderId="12" xfId="1" applyNumberFormat="1" applyFont="1" applyFill="1" applyBorder="1" applyAlignment="1" applyProtection="1">
      <alignment horizontal="left" vertical="top"/>
    </xf>
    <xf numFmtId="167" fontId="7" fillId="5" borderId="7" xfId="1" applyNumberFormat="1" applyFont="1" applyFill="1" applyBorder="1" applyAlignment="1" applyProtection="1">
      <alignment horizontal="right" vertical="top"/>
    </xf>
    <xf numFmtId="0" fontId="6" fillId="5" borderId="8" xfId="2" applyFont="1" applyFill="1" applyBorder="1" applyAlignment="1" applyProtection="1">
      <alignment horizontal="left" vertical="top" wrapText="1"/>
    </xf>
    <xf numFmtId="0" fontId="6" fillId="5" borderId="2" xfId="2" applyFont="1" applyFill="1" applyBorder="1" applyAlignment="1" applyProtection="1">
      <alignment vertical="top" wrapText="1"/>
    </xf>
    <xf numFmtId="0" fontId="6" fillId="5" borderId="6" xfId="2" applyFont="1" applyFill="1" applyBorder="1" applyAlignment="1" applyProtection="1">
      <alignment horizontal="left" vertical="top" wrapText="1"/>
    </xf>
    <xf numFmtId="0" fontId="6" fillId="5" borderId="2" xfId="0" applyFont="1" applyFill="1" applyBorder="1" applyAlignment="1">
      <alignment horizontal="left" vertical="top" wrapText="1"/>
    </xf>
    <xf numFmtId="0" fontId="6" fillId="5" borderId="3" xfId="2" applyFont="1" applyFill="1" applyBorder="1" applyAlignment="1" applyProtection="1">
      <alignment vertical="top" wrapText="1"/>
    </xf>
    <xf numFmtId="0" fontId="6" fillId="5" borderId="3" xfId="2" applyFont="1" applyFill="1" applyBorder="1" applyAlignment="1" applyProtection="1">
      <alignment horizontal="center" vertical="top"/>
    </xf>
    <xf numFmtId="9" fontId="6" fillId="5" borderId="3" xfId="2" applyNumberFormat="1" applyFont="1" applyFill="1" applyBorder="1" applyAlignment="1" applyProtection="1">
      <alignment horizontal="center" vertical="top"/>
    </xf>
    <xf numFmtId="164" fontId="6" fillId="5" borderId="3" xfId="1" applyFont="1" applyFill="1" applyBorder="1" applyAlignment="1" applyProtection="1">
      <alignment horizontal="center" vertical="top"/>
    </xf>
    <xf numFmtId="164" fontId="6" fillId="5" borderId="4" xfId="1" applyFont="1" applyFill="1" applyBorder="1" applyAlignment="1" applyProtection="1">
      <alignment horizontal="center" vertical="top"/>
    </xf>
    <xf numFmtId="0" fontId="6" fillId="5" borderId="4" xfId="2" applyFont="1" applyFill="1" applyBorder="1" applyAlignment="1" applyProtection="1">
      <alignment horizontal="center" vertical="top"/>
    </xf>
    <xf numFmtId="166" fontId="6" fillId="5" borderId="5" xfId="1" applyNumberFormat="1" applyFont="1" applyFill="1" applyBorder="1" applyAlignment="1" applyProtection="1">
      <alignment horizontal="center" vertical="top"/>
    </xf>
    <xf numFmtId="166" fontId="6" fillId="5" borderId="15" xfId="1" applyNumberFormat="1" applyFont="1" applyFill="1" applyBorder="1" applyAlignment="1" applyProtection="1">
      <alignment horizontal="center" vertical="top"/>
    </xf>
    <xf numFmtId="166" fontId="6" fillId="5" borderId="4" xfId="1" applyNumberFormat="1" applyFont="1" applyFill="1" applyBorder="1" applyProtection="1">
      <alignment vertical="top"/>
    </xf>
    <xf numFmtId="164" fontId="6" fillId="5" borderId="6" xfId="1" applyFont="1" applyFill="1" applyBorder="1" applyProtection="1">
      <alignment vertical="top"/>
    </xf>
    <xf numFmtId="0" fontId="6" fillId="5" borderId="6" xfId="2" applyFont="1" applyFill="1" applyBorder="1" applyAlignment="1" applyProtection="1">
      <alignment vertical="top"/>
    </xf>
    <xf numFmtId="166" fontId="6" fillId="5" borderId="8" xfId="1" applyNumberFormat="1" applyFont="1" applyFill="1" applyBorder="1" applyAlignment="1" applyProtection="1">
      <alignment horizontal="left" vertical="top"/>
    </xf>
    <xf numFmtId="0" fontId="6" fillId="5" borderId="3" xfId="0" applyFont="1" applyFill="1" applyBorder="1" applyAlignment="1">
      <alignment vertical="top" wrapText="1"/>
    </xf>
    <xf numFmtId="1" fontId="6" fillId="5" borderId="6" xfId="2" applyNumberFormat="1" applyFont="1" applyFill="1" applyBorder="1" applyAlignment="1" applyProtection="1">
      <alignment horizontal="right" vertical="top"/>
    </xf>
    <xf numFmtId="166" fontId="6" fillId="5" borderId="5" xfId="1" applyNumberFormat="1" applyFont="1" applyFill="1" applyBorder="1" applyAlignment="1" applyProtection="1">
      <alignment horizontal="left" vertical="top"/>
    </xf>
    <xf numFmtId="166" fontId="6" fillId="5" borderId="5" xfId="1" applyNumberFormat="1" applyFont="1" applyFill="1" applyBorder="1" applyProtection="1">
      <alignment vertical="top"/>
    </xf>
    <xf numFmtId="0" fontId="6" fillId="5" borderId="9" xfId="0" applyFont="1" applyFill="1" applyBorder="1" applyAlignment="1">
      <alignment horizontal="left" vertical="top" wrapText="1"/>
    </xf>
    <xf numFmtId="0" fontId="6" fillId="0" borderId="3" xfId="2" applyFont="1" applyBorder="1" applyAlignment="1" applyProtection="1">
      <alignment vertical="top"/>
    </xf>
    <xf numFmtId="9" fontId="6" fillId="0" borderId="3" xfId="2" applyNumberFormat="1" applyFont="1" applyBorder="1" applyAlignment="1" applyProtection="1">
      <alignment horizontal="center" vertical="top" wrapText="1"/>
    </xf>
    <xf numFmtId="9" fontId="6" fillId="0" borderId="13" xfId="2" applyNumberFormat="1" applyFont="1" applyBorder="1" applyAlignment="1" applyProtection="1">
      <alignment horizontal="center" vertical="top" wrapText="1"/>
    </xf>
    <xf numFmtId="0" fontId="6" fillId="3" borderId="6" xfId="2" applyFont="1" applyFill="1" applyBorder="1" applyAlignment="1" applyProtection="1">
      <alignment horizontal="left" vertical="top" wrapText="1"/>
    </xf>
    <xf numFmtId="0" fontId="6" fillId="3" borderId="2" xfId="0" applyFont="1" applyFill="1" applyBorder="1" applyAlignment="1">
      <alignment horizontal="left" vertical="top" wrapText="1"/>
    </xf>
    <xf numFmtId="166" fontId="6" fillId="0" borderId="6" xfId="1" applyNumberFormat="1" applyFont="1" applyBorder="1" applyProtection="1">
      <alignment vertical="top"/>
    </xf>
    <xf numFmtId="0" fontId="6" fillId="0" borderId="0" xfId="2" applyFont="1" applyAlignment="1" applyProtection="1">
      <alignment horizontal="left" vertical="top" wrapText="1"/>
    </xf>
    <xf numFmtId="0" fontId="6" fillId="0" borderId="3" xfId="2" applyFont="1" applyBorder="1" applyAlignment="1" applyProtection="1">
      <alignment horizontal="left" vertical="top" wrapText="1"/>
    </xf>
    <xf numFmtId="9" fontId="6" fillId="0" borderId="3" xfId="2" applyNumberFormat="1" applyFont="1" applyBorder="1" applyAlignment="1" applyProtection="1">
      <alignment vertical="top" wrapText="1"/>
    </xf>
    <xf numFmtId="0" fontId="6" fillId="0" borderId="2" xfId="2" applyFont="1" applyBorder="1" applyAlignment="1" applyProtection="1">
      <alignment horizontal="center" vertical="top" wrapText="1"/>
    </xf>
    <xf numFmtId="164" fontId="6" fillId="4" borderId="6" xfId="1" applyFont="1" applyFill="1" applyBorder="1" applyAlignment="1" applyProtection="1">
      <alignment horizontal="center" vertical="top"/>
    </xf>
    <xf numFmtId="0" fontId="6" fillId="0" borderId="6" xfId="2" applyFont="1" applyBorder="1" applyAlignment="1" applyProtection="1">
      <alignment horizontal="center" vertical="top"/>
    </xf>
    <xf numFmtId="0" fontId="6" fillId="0" borderId="4" xfId="2" applyFont="1" applyBorder="1" applyAlignment="1" applyProtection="1">
      <alignment horizontal="center" vertical="top"/>
    </xf>
    <xf numFmtId="166" fontId="6" fillId="0" borderId="5" xfId="1" applyNumberFormat="1" applyFont="1" applyBorder="1" applyAlignment="1" applyProtection="1">
      <alignment horizontal="center" vertical="top"/>
    </xf>
    <xf numFmtId="167" fontId="7" fillId="0" borderId="7" xfId="1" applyNumberFormat="1" applyFont="1" applyBorder="1" applyAlignment="1" applyProtection="1">
      <alignment horizontal="center" vertical="top"/>
    </xf>
    <xf numFmtId="166" fontId="6" fillId="0" borderId="4" xfId="1" applyNumberFormat="1" applyFont="1" applyBorder="1" applyAlignment="1" applyProtection="1">
      <alignment horizontal="center" vertical="top"/>
    </xf>
    <xf numFmtId="164" fontId="6" fillId="3" borderId="6" xfId="1" applyFont="1" applyFill="1" applyBorder="1" applyAlignment="1" applyProtection="1">
      <alignment horizontal="center" vertical="top"/>
    </xf>
    <xf numFmtId="166" fontId="6" fillId="3" borderId="5" xfId="1" applyNumberFormat="1" applyFont="1" applyFill="1" applyBorder="1" applyAlignment="1" applyProtection="1">
      <alignment horizontal="center" vertical="top"/>
    </xf>
    <xf numFmtId="167" fontId="7" fillId="3" borderId="7" xfId="1" applyNumberFormat="1" applyFont="1" applyFill="1" applyBorder="1" applyAlignment="1" applyProtection="1">
      <alignment horizontal="center" vertical="top"/>
    </xf>
    <xf numFmtId="166" fontId="6" fillId="3" borderId="4" xfId="1" applyNumberFormat="1" applyFont="1" applyFill="1" applyBorder="1" applyAlignment="1" applyProtection="1">
      <alignment horizontal="center" vertical="top"/>
    </xf>
    <xf numFmtId="164" fontId="6" fillId="3" borderId="2" xfId="1" applyFont="1" applyFill="1" applyBorder="1" applyAlignment="1" applyProtection="1">
      <alignment horizontal="center" vertical="top"/>
    </xf>
    <xf numFmtId="1" fontId="6" fillId="3" borderId="6" xfId="2" applyNumberFormat="1" applyFont="1" applyFill="1" applyBorder="1" applyAlignment="1" applyProtection="1">
      <alignment horizontal="center" vertical="top"/>
    </xf>
    <xf numFmtId="164" fontId="6" fillId="0" borderId="2" xfId="1" applyFont="1" applyBorder="1" applyAlignment="1" applyProtection="1">
      <alignment horizontal="center" vertical="top"/>
    </xf>
    <xf numFmtId="1" fontId="6" fillId="0" borderId="6" xfId="2" applyNumberFormat="1" applyFont="1" applyBorder="1" applyAlignment="1" applyProtection="1">
      <alignment horizontal="center" vertical="top"/>
    </xf>
    <xf numFmtId="0" fontId="6" fillId="4" borderId="6" xfId="2" applyFont="1" applyFill="1" applyBorder="1" applyAlignment="1" applyProtection="1">
      <alignment horizontal="center" vertical="top"/>
    </xf>
    <xf numFmtId="166" fontId="6" fillId="4" borderId="8" xfId="1" applyNumberFormat="1" applyFont="1" applyFill="1" applyBorder="1" applyAlignment="1" applyProtection="1">
      <alignment horizontal="center" vertical="top"/>
    </xf>
    <xf numFmtId="0" fontId="1" fillId="0" borderId="13" xfId="2" applyBorder="1" applyAlignment="1" applyProtection="1">
      <alignment horizontal="center" vertical="center"/>
    </xf>
    <xf numFmtId="0" fontId="1" fillId="0" borderId="13" xfId="2" applyBorder="1" applyProtection="1"/>
    <xf numFmtId="0" fontId="6" fillId="0" borderId="2" xfId="2" quotePrefix="1" applyFont="1" applyBorder="1" applyAlignment="1" applyProtection="1">
      <alignment horizontal="center" vertical="top"/>
    </xf>
    <xf numFmtId="0" fontId="6" fillId="3" borderId="2" xfId="2" quotePrefix="1" applyFont="1" applyFill="1" applyBorder="1" applyAlignment="1" applyProtection="1">
      <alignment horizontal="center" vertical="top"/>
    </xf>
    <xf numFmtId="1" fontId="6" fillId="3" borderId="6" xfId="2" quotePrefix="1" applyNumberFormat="1" applyFont="1" applyFill="1" applyBorder="1" applyAlignment="1" applyProtection="1">
      <alignment horizontal="right" vertical="top"/>
    </xf>
    <xf numFmtId="166" fontId="6" fillId="3" borderId="5" xfId="1" quotePrefix="1" applyNumberFormat="1" applyFont="1" applyFill="1" applyBorder="1" applyAlignment="1" applyProtection="1">
      <alignment horizontal="left" vertical="top"/>
    </xf>
    <xf numFmtId="166" fontId="6" fillId="0" borderId="5" xfId="1" quotePrefix="1" applyNumberFormat="1" applyFont="1" applyBorder="1" applyAlignment="1" applyProtection="1">
      <alignment horizontal="left" vertical="top"/>
    </xf>
    <xf numFmtId="167" fontId="7" fillId="0" borderId="7" xfId="1" quotePrefix="1" applyNumberFormat="1" applyFont="1" applyBorder="1" applyAlignment="1" applyProtection="1">
      <alignment horizontal="right" vertical="top"/>
    </xf>
    <xf numFmtId="166" fontId="6" fillId="5" borderId="2" xfId="1" applyNumberFormat="1" applyFont="1" applyFill="1" applyBorder="1" applyAlignment="1" applyProtection="1">
      <alignment horizontal="left" vertical="top"/>
    </xf>
    <xf numFmtId="0" fontId="1" fillId="5" borderId="2" xfId="2" applyFill="1" applyBorder="1" applyAlignment="1" applyProtection="1">
      <alignment horizontal="left" vertical="top" wrapText="1"/>
    </xf>
    <xf numFmtId="166" fontId="6" fillId="5" borderId="6" xfId="1" applyNumberFormat="1" applyFont="1" applyFill="1" applyBorder="1" applyProtection="1">
      <alignment vertical="top"/>
    </xf>
    <xf numFmtId="0" fontId="1" fillId="0" borderId="2" xfId="2" applyBorder="1" applyProtection="1"/>
    <xf numFmtId="0" fontId="1" fillId="0" borderId="2" xfId="2" applyBorder="1" applyAlignment="1" applyProtection="1">
      <alignment horizontal="center" vertical="center"/>
    </xf>
    <xf numFmtId="0" fontId="1" fillId="0" borderId="2" xfId="2" applyBorder="1" applyAlignment="1" applyProtection="1">
      <alignment horizontal="left" vertical="top" wrapText="1"/>
    </xf>
    <xf numFmtId="0" fontId="1" fillId="0" borderId="2" xfId="2" applyBorder="1" applyAlignment="1" applyProtection="1">
      <alignment horizontal="center" vertical="top" wrapText="1"/>
    </xf>
    <xf numFmtId="0" fontId="1" fillId="0" borderId="2" xfId="2" applyBorder="1" applyAlignment="1" applyProtection="1">
      <alignment vertical="top"/>
    </xf>
    <xf numFmtId="169" fontId="1" fillId="0" borderId="2" xfId="4" applyNumberFormat="1" applyFont="1" applyBorder="1" applyAlignment="1" applyProtection="1">
      <alignment vertical="top"/>
    </xf>
    <xf numFmtId="165" fontId="1" fillId="0" borderId="2" xfId="4" applyFont="1" applyBorder="1" applyAlignment="1" applyProtection="1">
      <alignment vertical="top"/>
    </xf>
    <xf numFmtId="164" fontId="6" fillId="3" borderId="2" xfId="1" quotePrefix="1" applyFont="1" applyFill="1" applyBorder="1" applyProtection="1">
      <alignment vertical="top"/>
    </xf>
    <xf numFmtId="0" fontId="1" fillId="0" borderId="8" xfId="2" applyBorder="1" applyProtection="1"/>
    <xf numFmtId="0" fontId="6" fillId="3" borderId="3" xfId="0" applyFont="1" applyFill="1" applyBorder="1" applyAlignment="1">
      <alignment vertical="top" wrapText="1"/>
    </xf>
    <xf numFmtId="0" fontId="6" fillId="3" borderId="13" xfId="0" applyFont="1" applyFill="1" applyBorder="1" applyAlignment="1">
      <alignment vertical="top" wrapText="1"/>
    </xf>
    <xf numFmtId="0" fontId="1" fillId="3" borderId="9" xfId="2" applyFill="1" applyBorder="1" applyProtection="1"/>
    <xf numFmtId="9" fontId="6" fillId="4" borderId="2" xfId="2" applyNumberFormat="1" applyFont="1" applyFill="1" applyBorder="1" applyAlignment="1" applyProtection="1">
      <alignment horizontal="center" vertical="top"/>
    </xf>
    <xf numFmtId="9" fontId="1" fillId="0" borderId="2" xfId="2" applyNumberFormat="1" applyBorder="1" applyAlignment="1" applyProtection="1">
      <alignment vertical="top"/>
    </xf>
    <xf numFmtId="0" fontId="1" fillId="0" borderId="2" xfId="2" applyBorder="1" applyAlignment="1" applyProtection="1">
      <alignment horizontal="center" vertical="top"/>
    </xf>
    <xf numFmtId="0" fontId="1" fillId="0" borderId="6" xfId="2" applyBorder="1" applyAlignment="1" applyProtection="1">
      <alignment vertical="top"/>
    </xf>
    <xf numFmtId="164" fontId="6" fillId="0" borderId="2" xfId="1" quotePrefix="1" applyFont="1" applyBorder="1" applyProtection="1">
      <alignment vertical="top"/>
    </xf>
    <xf numFmtId="9" fontId="6" fillId="0" borderId="9" xfId="2" applyNumberFormat="1" applyFont="1" applyBorder="1" applyAlignment="1" applyProtection="1">
      <alignment horizontal="center" vertical="top" wrapText="1"/>
    </xf>
    <xf numFmtId="0" fontId="6" fillId="0" borderId="2" xfId="2" applyFont="1" applyBorder="1" applyAlignment="1" applyProtection="1">
      <alignment vertical="top"/>
    </xf>
    <xf numFmtId="0" fontId="6" fillId="0" borderId="2" xfId="0" applyFont="1" applyBorder="1" applyAlignment="1">
      <alignment vertical="top" wrapText="1"/>
    </xf>
    <xf numFmtId="9" fontId="6" fillId="0" borderId="2" xfId="2" applyNumberFormat="1" applyFont="1" applyBorder="1" applyAlignment="1" applyProtection="1">
      <alignment horizontal="center" vertical="top" wrapText="1"/>
    </xf>
    <xf numFmtId="9" fontId="6" fillId="0" borderId="2" xfId="2" applyNumberFormat="1" applyFont="1" applyBorder="1" applyAlignment="1" applyProtection="1">
      <alignment vertical="top" wrapText="1"/>
    </xf>
    <xf numFmtId="168" fontId="6" fillId="0" borderId="2" xfId="2" applyNumberFormat="1" applyFont="1" applyBorder="1" applyAlignment="1" applyProtection="1">
      <alignment vertical="top" wrapText="1"/>
    </xf>
    <xf numFmtId="165" fontId="6" fillId="0" borderId="4" xfId="4" applyFont="1" applyFill="1" applyBorder="1" applyAlignment="1" applyProtection="1">
      <alignment vertical="top"/>
    </xf>
    <xf numFmtId="165" fontId="7" fillId="0" borderId="7" xfId="4" applyFont="1" applyFill="1" applyBorder="1" applyAlignment="1" applyProtection="1">
      <alignment horizontal="right" vertical="top"/>
    </xf>
    <xf numFmtId="167" fontId="7" fillId="6" borderId="7" xfId="1" applyNumberFormat="1" applyFont="1" applyFill="1" applyBorder="1" applyAlignment="1" applyProtection="1">
      <alignment horizontal="right" vertical="top"/>
    </xf>
    <xf numFmtId="170" fontId="7" fillId="0" borderId="7" xfId="1" applyNumberFormat="1" applyFont="1" applyBorder="1" applyAlignment="1" applyProtection="1">
      <alignment horizontal="right" vertical="top"/>
    </xf>
    <xf numFmtId="171" fontId="6" fillId="4" borderId="6" xfId="2" applyNumberFormat="1" applyFont="1" applyFill="1" applyBorder="1" applyAlignment="1" applyProtection="1">
      <alignment horizontal="center" vertical="top"/>
    </xf>
    <xf numFmtId="0" fontId="1" fillId="0" borderId="8" xfId="2" applyBorder="1" applyAlignment="1" applyProtection="1">
      <alignment vertical="top"/>
    </xf>
    <xf numFmtId="0" fontId="6" fillId="3" borderId="9" xfId="0" applyFont="1" applyFill="1" applyBorder="1" applyAlignment="1">
      <alignment vertical="top" wrapText="1"/>
    </xf>
    <xf numFmtId="1" fontId="6" fillId="4" borderId="2" xfId="2" applyNumberFormat="1" applyFont="1" applyFill="1" applyBorder="1" applyAlignment="1" applyProtection="1">
      <alignment horizontal="center" vertical="top"/>
    </xf>
    <xf numFmtId="0" fontId="6" fillId="4" borderId="4" xfId="2" applyFont="1" applyFill="1" applyBorder="1" applyAlignment="1" applyProtection="1">
      <alignment vertical="top"/>
    </xf>
    <xf numFmtId="0" fontId="1" fillId="0" borderId="8" xfId="2" applyBorder="1" applyAlignment="1" applyProtection="1">
      <alignment vertical="top" wrapText="1"/>
    </xf>
    <xf numFmtId="1" fontId="6" fillId="3" borderId="2" xfId="2" applyNumberFormat="1" applyFont="1" applyFill="1" applyBorder="1" applyAlignment="1" applyProtection="1">
      <alignment horizontal="center" vertical="top"/>
    </xf>
    <xf numFmtId="1" fontId="6" fillId="5" borderId="2" xfId="2" applyNumberFormat="1" applyFont="1" applyFill="1" applyBorder="1" applyAlignment="1" applyProtection="1">
      <alignment horizontal="center" vertical="top"/>
    </xf>
    <xf numFmtId="1" fontId="6" fillId="4" borderId="6" xfId="2" applyNumberFormat="1" applyFont="1" applyFill="1" applyBorder="1" applyAlignment="1" applyProtection="1">
      <alignment horizontal="right" vertical="top"/>
    </xf>
    <xf numFmtId="167" fontId="7" fillId="4" borderId="7" xfId="1" applyNumberFormat="1" applyFont="1" applyFill="1" applyBorder="1" applyAlignment="1" applyProtection="1">
      <alignment horizontal="right" vertical="top"/>
    </xf>
    <xf numFmtId="0" fontId="6" fillId="4" borderId="14" xfId="2" applyFont="1" applyFill="1" applyBorder="1" applyAlignment="1" applyProtection="1">
      <alignment vertical="top"/>
    </xf>
    <xf numFmtId="170" fontId="7" fillId="4" borderId="7" xfId="1" applyNumberFormat="1" applyFont="1" applyFill="1" applyBorder="1" applyAlignment="1" applyProtection="1">
      <alignment horizontal="right" vertical="top"/>
    </xf>
    <xf numFmtId="0" fontId="6" fillId="3" borderId="3" xfId="0" applyFont="1" applyFill="1" applyBorder="1" applyAlignment="1">
      <alignment horizontal="center" vertical="top" wrapText="1"/>
    </xf>
    <xf numFmtId="0" fontId="6" fillId="3" borderId="13" xfId="0" applyFont="1" applyFill="1" applyBorder="1" applyAlignment="1">
      <alignment horizontal="center" vertical="top" wrapText="1"/>
    </xf>
    <xf numFmtId="166" fontId="6" fillId="0" borderId="6" xfId="1" applyNumberFormat="1" applyFont="1" applyBorder="1" applyAlignment="1" applyProtection="1">
      <alignment horizontal="center" vertical="top"/>
    </xf>
    <xf numFmtId="166" fontId="6" fillId="0" borderId="8" xfId="1" applyNumberFormat="1" applyFont="1" applyBorder="1" applyAlignment="1" applyProtection="1">
      <alignment horizontal="center" vertical="top"/>
    </xf>
    <xf numFmtId="0" fontId="5" fillId="2" borderId="2" xfId="2" applyFont="1" applyFill="1" applyBorder="1" applyAlignment="1" applyProtection="1">
      <alignment horizontal="center" vertical="center"/>
    </xf>
    <xf numFmtId="0" fontId="5" fillId="2" borderId="2" xfId="2" applyFont="1" applyFill="1" applyBorder="1" applyAlignment="1" applyProtection="1">
      <alignment horizontal="center" vertical="center" wrapText="1"/>
    </xf>
    <xf numFmtId="0" fontId="5" fillId="2" borderId="4" xfId="2" applyFont="1" applyFill="1" applyBorder="1" applyAlignment="1" applyProtection="1">
      <alignment horizontal="center" vertical="center"/>
    </xf>
    <xf numFmtId="0" fontId="5" fillId="2" borderId="5" xfId="2" applyFont="1" applyFill="1" applyBorder="1" applyAlignment="1" applyProtection="1">
      <alignment horizontal="center" vertical="center"/>
    </xf>
    <xf numFmtId="166" fontId="5" fillId="2" borderId="4" xfId="1" applyNumberFormat="1" applyFont="1" applyFill="1" applyBorder="1" applyAlignment="1" applyProtection="1">
      <alignment horizontal="center" vertical="center"/>
    </xf>
    <xf numFmtId="166" fontId="5" fillId="2" borderId="5" xfId="1" applyNumberFormat="1" applyFont="1" applyFill="1" applyBorder="1" applyAlignment="1" applyProtection="1">
      <alignment horizontal="center" vertical="center"/>
    </xf>
    <xf numFmtId="0" fontId="6" fillId="3" borderId="3" xfId="2" applyFont="1" applyFill="1" applyBorder="1" applyAlignment="1" applyProtection="1">
      <alignment horizontal="center" vertical="top" wrapText="1"/>
    </xf>
    <xf numFmtId="0" fontId="6" fillId="3" borderId="13" xfId="2" applyFont="1" applyFill="1" applyBorder="1" applyAlignment="1" applyProtection="1">
      <alignment horizontal="center" vertical="top" wrapText="1"/>
    </xf>
    <xf numFmtId="0" fontId="6" fillId="3" borderId="9" xfId="2" applyFont="1" applyFill="1" applyBorder="1" applyAlignment="1" applyProtection="1">
      <alignment horizontal="center" vertical="top" wrapText="1"/>
    </xf>
    <xf numFmtId="0" fontId="5" fillId="2" borderId="4" xfId="2" applyFont="1" applyFill="1" applyBorder="1" applyAlignment="1" applyProtection="1">
      <alignment horizontal="center" vertical="center" wrapText="1"/>
    </xf>
    <xf numFmtId="0" fontId="5" fillId="2" borderId="5" xfId="2" applyFont="1" applyFill="1" applyBorder="1" applyAlignment="1" applyProtection="1">
      <alignment horizontal="center" vertical="center" wrapText="1"/>
    </xf>
    <xf numFmtId="0" fontId="5" fillId="2" borderId="10" xfId="2" applyFont="1" applyFill="1" applyBorder="1" applyAlignment="1" applyProtection="1">
      <alignment horizontal="center" vertical="center" wrapText="1"/>
    </xf>
    <xf numFmtId="0" fontId="5" fillId="2" borderId="12" xfId="2" applyFont="1" applyFill="1" applyBorder="1" applyAlignment="1" applyProtection="1">
      <alignment horizontal="center" vertical="center" wrapText="1"/>
    </xf>
    <xf numFmtId="0" fontId="6" fillId="3" borderId="9" xfId="0" applyFont="1" applyFill="1" applyBorder="1" applyAlignment="1">
      <alignment horizontal="center" vertical="top" wrapText="1"/>
    </xf>
    <xf numFmtId="166" fontId="6" fillId="3" borderId="6" xfId="1" quotePrefix="1" applyNumberFormat="1" applyFont="1" applyFill="1" applyBorder="1" applyAlignment="1" applyProtection="1">
      <alignment horizontal="center" vertical="top"/>
    </xf>
    <xf numFmtId="166" fontId="6" fillId="3" borderId="8" xfId="1" applyNumberFormat="1" applyFont="1" applyFill="1" applyBorder="1" applyAlignment="1" applyProtection="1">
      <alignment horizontal="center" vertical="top"/>
    </xf>
    <xf numFmtId="166" fontId="6" fillId="5" borderId="6" xfId="1" applyNumberFormat="1" applyFont="1" applyFill="1" applyBorder="1" applyAlignment="1" applyProtection="1">
      <alignment horizontal="center" vertical="top"/>
    </xf>
    <xf numFmtId="166" fontId="6" fillId="5" borderId="8" xfId="1" applyNumberFormat="1" applyFont="1" applyFill="1" applyBorder="1" applyAlignment="1" applyProtection="1">
      <alignment horizontal="center" vertical="top"/>
    </xf>
    <xf numFmtId="166" fontId="6" fillId="3" borderId="6" xfId="1" applyNumberFormat="1" applyFont="1" applyFill="1" applyBorder="1" applyAlignment="1" applyProtection="1">
      <alignment horizontal="center" vertical="top"/>
    </xf>
    <xf numFmtId="166" fontId="5" fillId="2" borderId="2" xfId="1" applyNumberFormat="1" applyFont="1" applyFill="1" applyBorder="1" applyAlignment="1" applyProtection="1">
      <alignment horizontal="center" vertical="center"/>
    </xf>
    <xf numFmtId="166" fontId="6" fillId="0" borderId="6" xfId="1" quotePrefix="1" applyNumberFormat="1" applyFont="1" applyBorder="1" applyAlignment="1" applyProtection="1">
      <alignment horizontal="center" vertical="top"/>
    </xf>
    <xf numFmtId="0" fontId="5" fillId="2" borderId="6" xfId="2" applyFont="1" applyFill="1" applyBorder="1" applyAlignment="1" applyProtection="1">
      <alignment horizontal="center" vertical="center" wrapText="1"/>
    </xf>
    <xf numFmtId="0" fontId="5" fillId="2" borderId="7" xfId="2" applyFont="1" applyFill="1" applyBorder="1" applyAlignment="1" applyProtection="1">
      <alignment horizontal="center" vertical="center" wrapText="1"/>
    </xf>
    <xf numFmtId="0" fontId="5" fillId="2" borderId="8" xfId="2" applyFont="1" applyFill="1" applyBorder="1" applyAlignment="1" applyProtection="1">
      <alignment horizontal="center" vertical="center" wrapText="1"/>
    </xf>
    <xf numFmtId="0" fontId="2" fillId="0" borderId="0" xfId="2" applyFont="1" applyAlignment="1" applyProtection="1">
      <alignment horizontal="center"/>
    </xf>
    <xf numFmtId="0" fontId="2" fillId="0" borderId="0" xfId="2" applyFont="1" applyAlignment="1" applyProtection="1">
      <alignment horizontal="center" vertical="center"/>
    </xf>
    <xf numFmtId="0" fontId="5" fillId="2" borderId="3" xfId="2" applyFont="1" applyFill="1" applyBorder="1" applyAlignment="1" applyProtection="1">
      <alignment horizontal="center" vertical="center"/>
    </xf>
    <xf numFmtId="0" fontId="5" fillId="2" borderId="9" xfId="2" applyFont="1" applyFill="1" applyBorder="1" applyAlignment="1" applyProtection="1">
      <alignment horizontal="center" vertical="center"/>
    </xf>
    <xf numFmtId="0" fontId="5" fillId="2" borderId="11" xfId="2" applyFont="1" applyFill="1" applyBorder="1" applyAlignment="1" applyProtection="1">
      <alignment horizontal="center" vertical="center"/>
    </xf>
  </cellXfs>
  <cellStyles count="5">
    <cellStyle name="Comma" xfId="4" builtinId="3"/>
    <cellStyle name="Comma [0]" xfId="1" builtinId="6"/>
    <cellStyle name="Comma 2" xfId="3" xr:uid="{00000000-0005-0000-0000-000002000000}"/>
    <cellStyle name="Normal" xfId="0" builtinId="0"/>
    <cellStyle name="Normal 2" xfId="2" xr:uid="{00000000-0005-0000-0000-000004000000}"/>
  </cellStyles>
  <dxfs count="0"/>
  <tableStyles count="0" defaultTableStyle="TableStyleMedium2" defaultPivotStyle="PivotStyleLight16"/>
  <colors>
    <mruColors>
      <color rgb="FFBFA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61"/>
  <sheetViews>
    <sheetView showWhiteSpace="0" view="pageBreakPreview" topLeftCell="C44" zoomScale="90" zoomScaleSheetLayoutView="90" zoomScalePageLayoutView="60" workbookViewId="0">
      <selection activeCell="M46" sqref="M46"/>
    </sheetView>
  </sheetViews>
  <sheetFormatPr defaultColWidth="8.875" defaultRowHeight="12.75" x14ac:dyDescent="0.2"/>
  <cols>
    <col min="1" max="1" width="3.375" style="6" customWidth="1"/>
    <col min="2" max="2" width="11.25" style="6" customWidth="1"/>
    <col min="3" max="3" width="14.75" style="6" customWidth="1"/>
    <col min="4" max="4" width="5.125" style="6" customWidth="1"/>
    <col min="5" max="5" width="7.25" style="1" customWidth="1"/>
    <col min="6" max="6" width="19.375" style="1" customWidth="1"/>
    <col min="7" max="7" width="16.25" style="1" customWidth="1"/>
    <col min="8" max="8" width="8.5" style="1" customWidth="1"/>
    <col min="9" max="9" width="11" style="1" bestFit="1" customWidth="1"/>
    <col min="10" max="10" width="13.875" style="7" customWidth="1"/>
    <col min="11" max="11" width="8.5" style="1" customWidth="1"/>
    <col min="12" max="12" width="13.375" style="7" customWidth="1"/>
    <col min="13" max="13" width="4.625" style="7" customWidth="1"/>
    <col min="14" max="14" width="4.25" style="1" customWidth="1"/>
    <col min="15" max="15" width="7.25" style="1" customWidth="1"/>
    <col min="16" max="16" width="2.625" style="7" customWidth="1"/>
    <col min="17" max="17" width="6.375" style="7" customWidth="1"/>
    <col min="18" max="18" width="5.5" style="1" customWidth="1"/>
    <col min="19" max="19" width="17.375" style="1" customWidth="1"/>
    <col min="20" max="20" width="18.125" style="1" customWidth="1"/>
    <col min="21" max="21" width="18" style="1" customWidth="1"/>
    <col min="22" max="260" width="8.875" style="1"/>
    <col min="261" max="261" width="4" style="1" customWidth="1"/>
    <col min="262" max="262" width="29.5" style="1" customWidth="1"/>
    <col min="263" max="263" width="39.375" style="1" customWidth="1"/>
    <col min="264" max="264" width="20.5" style="1" customWidth="1"/>
    <col min="265" max="265" width="8.875" style="1"/>
    <col min="266" max="266" width="9" style="1" customWidth="1"/>
    <col min="267" max="267" width="11.125" style="1" customWidth="1"/>
    <col min="268" max="268" width="10.625" style="1" customWidth="1"/>
    <col min="269" max="269" width="11.125" style="1" customWidth="1"/>
    <col min="270" max="270" width="10.375" style="1" customWidth="1"/>
    <col min="271" max="271" width="11.375" style="1" customWidth="1"/>
    <col min="272" max="272" width="18" style="1" customWidth="1"/>
    <col min="273" max="273" width="15.875" style="1" customWidth="1"/>
    <col min="274" max="274" width="17.125" style="1" customWidth="1"/>
    <col min="275" max="275" width="15.125" style="1" customWidth="1"/>
    <col min="276" max="516" width="8.875" style="1"/>
    <col min="517" max="517" width="4" style="1" customWidth="1"/>
    <col min="518" max="518" width="29.5" style="1" customWidth="1"/>
    <col min="519" max="519" width="39.375" style="1" customWidth="1"/>
    <col min="520" max="520" width="20.5" style="1" customWidth="1"/>
    <col min="521" max="521" width="8.875" style="1"/>
    <col min="522" max="522" width="9" style="1" customWidth="1"/>
    <col min="523" max="523" width="11.125" style="1" customWidth="1"/>
    <col min="524" max="524" width="10.625" style="1" customWidth="1"/>
    <col min="525" max="525" width="11.125" style="1" customWidth="1"/>
    <col min="526" max="526" width="10.375" style="1" customWidth="1"/>
    <col min="527" max="527" width="11.375" style="1" customWidth="1"/>
    <col min="528" max="528" width="18" style="1" customWidth="1"/>
    <col min="529" max="529" width="15.875" style="1" customWidth="1"/>
    <col min="530" max="530" width="17.125" style="1" customWidth="1"/>
    <col min="531" max="531" width="15.125" style="1" customWidth="1"/>
    <col min="532" max="772" width="8.875" style="1"/>
    <col min="773" max="773" width="4" style="1" customWidth="1"/>
    <col min="774" max="774" width="29.5" style="1" customWidth="1"/>
    <col min="775" max="775" width="39.375" style="1" customWidth="1"/>
    <col min="776" max="776" width="20.5" style="1" customWidth="1"/>
    <col min="777" max="777" width="8.875" style="1"/>
    <col min="778" max="778" width="9" style="1" customWidth="1"/>
    <col min="779" max="779" width="11.125" style="1" customWidth="1"/>
    <col min="780" max="780" width="10.625" style="1" customWidth="1"/>
    <col min="781" max="781" width="11.125" style="1" customWidth="1"/>
    <col min="782" max="782" width="10.375" style="1" customWidth="1"/>
    <col min="783" max="783" width="11.375" style="1" customWidth="1"/>
    <col min="784" max="784" width="18" style="1" customWidth="1"/>
    <col min="785" max="785" width="15.875" style="1" customWidth="1"/>
    <col min="786" max="786" width="17.125" style="1" customWidth="1"/>
    <col min="787" max="787" width="15.125" style="1" customWidth="1"/>
    <col min="788" max="1028" width="8.875" style="1"/>
    <col min="1029" max="1029" width="4" style="1" customWidth="1"/>
    <col min="1030" max="1030" width="29.5" style="1" customWidth="1"/>
    <col min="1031" max="1031" width="39.375" style="1" customWidth="1"/>
    <col min="1032" max="1032" width="20.5" style="1" customWidth="1"/>
    <col min="1033" max="1033" width="8.875" style="1"/>
    <col min="1034" max="1034" width="9" style="1" customWidth="1"/>
    <col min="1035" max="1035" width="11.125" style="1" customWidth="1"/>
    <col min="1036" max="1036" width="10.625" style="1" customWidth="1"/>
    <col min="1037" max="1037" width="11.125" style="1" customWidth="1"/>
    <col min="1038" max="1038" width="10.375" style="1" customWidth="1"/>
    <col min="1039" max="1039" width="11.375" style="1" customWidth="1"/>
    <col min="1040" max="1040" width="18" style="1" customWidth="1"/>
    <col min="1041" max="1041" width="15.875" style="1" customWidth="1"/>
    <col min="1042" max="1042" width="17.125" style="1" customWidth="1"/>
    <col min="1043" max="1043" width="15.125" style="1" customWidth="1"/>
    <col min="1044" max="1284" width="8.875" style="1"/>
    <col min="1285" max="1285" width="4" style="1" customWidth="1"/>
    <col min="1286" max="1286" width="29.5" style="1" customWidth="1"/>
    <col min="1287" max="1287" width="39.375" style="1" customWidth="1"/>
    <col min="1288" max="1288" width="20.5" style="1" customWidth="1"/>
    <col min="1289" max="1289" width="8.875" style="1"/>
    <col min="1290" max="1290" width="9" style="1" customWidth="1"/>
    <col min="1291" max="1291" width="11.125" style="1" customWidth="1"/>
    <col min="1292" max="1292" width="10.625" style="1" customWidth="1"/>
    <col min="1293" max="1293" width="11.125" style="1" customWidth="1"/>
    <col min="1294" max="1294" width="10.375" style="1" customWidth="1"/>
    <col min="1295" max="1295" width="11.375" style="1" customWidth="1"/>
    <col min="1296" max="1296" width="18" style="1" customWidth="1"/>
    <col min="1297" max="1297" width="15.875" style="1" customWidth="1"/>
    <col min="1298" max="1298" width="17.125" style="1" customWidth="1"/>
    <col min="1299" max="1299" width="15.125" style="1" customWidth="1"/>
    <col min="1300" max="1540" width="8.875" style="1"/>
    <col min="1541" max="1541" width="4" style="1" customWidth="1"/>
    <col min="1542" max="1542" width="29.5" style="1" customWidth="1"/>
    <col min="1543" max="1543" width="39.375" style="1" customWidth="1"/>
    <col min="1544" max="1544" width="20.5" style="1" customWidth="1"/>
    <col min="1545" max="1545" width="8.875" style="1"/>
    <col min="1546" max="1546" width="9" style="1" customWidth="1"/>
    <col min="1547" max="1547" width="11.125" style="1" customWidth="1"/>
    <col min="1548" max="1548" width="10.625" style="1" customWidth="1"/>
    <col min="1549" max="1549" width="11.125" style="1" customWidth="1"/>
    <col min="1550" max="1550" width="10.375" style="1" customWidth="1"/>
    <col min="1551" max="1551" width="11.375" style="1" customWidth="1"/>
    <col min="1552" max="1552" width="18" style="1" customWidth="1"/>
    <col min="1553" max="1553" width="15.875" style="1" customWidth="1"/>
    <col min="1554" max="1554" width="17.125" style="1" customWidth="1"/>
    <col min="1555" max="1555" width="15.125" style="1" customWidth="1"/>
    <col min="1556" max="1796" width="8.875" style="1"/>
    <col min="1797" max="1797" width="4" style="1" customWidth="1"/>
    <col min="1798" max="1798" width="29.5" style="1" customWidth="1"/>
    <col min="1799" max="1799" width="39.375" style="1" customWidth="1"/>
    <col min="1800" max="1800" width="20.5" style="1" customWidth="1"/>
    <col min="1801" max="1801" width="8.875" style="1"/>
    <col min="1802" max="1802" width="9" style="1" customWidth="1"/>
    <col min="1803" max="1803" width="11.125" style="1" customWidth="1"/>
    <col min="1804" max="1804" width="10.625" style="1" customWidth="1"/>
    <col min="1805" max="1805" width="11.125" style="1" customWidth="1"/>
    <col min="1806" max="1806" width="10.375" style="1" customWidth="1"/>
    <col min="1807" max="1807" width="11.375" style="1" customWidth="1"/>
    <col min="1808" max="1808" width="18" style="1" customWidth="1"/>
    <col min="1809" max="1809" width="15.875" style="1" customWidth="1"/>
    <col min="1810" max="1810" width="17.125" style="1" customWidth="1"/>
    <col min="1811" max="1811" width="15.125" style="1" customWidth="1"/>
    <col min="1812" max="2052" width="8.875" style="1"/>
    <col min="2053" max="2053" width="4" style="1" customWidth="1"/>
    <col min="2054" max="2054" width="29.5" style="1" customWidth="1"/>
    <col min="2055" max="2055" width="39.375" style="1" customWidth="1"/>
    <col min="2056" max="2056" width="20.5" style="1" customWidth="1"/>
    <col min="2057" max="2057" width="8.875" style="1"/>
    <col min="2058" max="2058" width="9" style="1" customWidth="1"/>
    <col min="2059" max="2059" width="11.125" style="1" customWidth="1"/>
    <col min="2060" max="2060" width="10.625" style="1" customWidth="1"/>
    <col min="2061" max="2061" width="11.125" style="1" customWidth="1"/>
    <col min="2062" max="2062" width="10.375" style="1" customWidth="1"/>
    <col min="2063" max="2063" width="11.375" style="1" customWidth="1"/>
    <col min="2064" max="2064" width="18" style="1" customWidth="1"/>
    <col min="2065" max="2065" width="15.875" style="1" customWidth="1"/>
    <col min="2066" max="2066" width="17.125" style="1" customWidth="1"/>
    <col min="2067" max="2067" width="15.125" style="1" customWidth="1"/>
    <col min="2068" max="2308" width="8.875" style="1"/>
    <col min="2309" max="2309" width="4" style="1" customWidth="1"/>
    <col min="2310" max="2310" width="29.5" style="1" customWidth="1"/>
    <col min="2311" max="2311" width="39.375" style="1" customWidth="1"/>
    <col min="2312" max="2312" width="20.5" style="1" customWidth="1"/>
    <col min="2313" max="2313" width="8.875" style="1"/>
    <col min="2314" max="2314" width="9" style="1" customWidth="1"/>
    <col min="2315" max="2315" width="11.125" style="1" customWidth="1"/>
    <col min="2316" max="2316" width="10.625" style="1" customWidth="1"/>
    <col min="2317" max="2317" width="11.125" style="1" customWidth="1"/>
    <col min="2318" max="2318" width="10.375" style="1" customWidth="1"/>
    <col min="2319" max="2319" width="11.375" style="1" customWidth="1"/>
    <col min="2320" max="2320" width="18" style="1" customWidth="1"/>
    <col min="2321" max="2321" width="15.875" style="1" customWidth="1"/>
    <col min="2322" max="2322" width="17.125" style="1" customWidth="1"/>
    <col min="2323" max="2323" width="15.125" style="1" customWidth="1"/>
    <col min="2324" max="2564" width="8.875" style="1"/>
    <col min="2565" max="2565" width="4" style="1" customWidth="1"/>
    <col min="2566" max="2566" width="29.5" style="1" customWidth="1"/>
    <col min="2567" max="2567" width="39.375" style="1" customWidth="1"/>
    <col min="2568" max="2568" width="20.5" style="1" customWidth="1"/>
    <col min="2569" max="2569" width="8.875" style="1"/>
    <col min="2570" max="2570" width="9" style="1" customWidth="1"/>
    <col min="2571" max="2571" width="11.125" style="1" customWidth="1"/>
    <col min="2572" max="2572" width="10.625" style="1" customWidth="1"/>
    <col min="2573" max="2573" width="11.125" style="1" customWidth="1"/>
    <col min="2574" max="2574" width="10.375" style="1" customWidth="1"/>
    <col min="2575" max="2575" width="11.375" style="1" customWidth="1"/>
    <col min="2576" max="2576" width="18" style="1" customWidth="1"/>
    <col min="2577" max="2577" width="15.875" style="1" customWidth="1"/>
    <col min="2578" max="2578" width="17.125" style="1" customWidth="1"/>
    <col min="2579" max="2579" width="15.125" style="1" customWidth="1"/>
    <col min="2580" max="2820" width="8.875" style="1"/>
    <col min="2821" max="2821" width="4" style="1" customWidth="1"/>
    <col min="2822" max="2822" width="29.5" style="1" customWidth="1"/>
    <col min="2823" max="2823" width="39.375" style="1" customWidth="1"/>
    <col min="2824" max="2824" width="20.5" style="1" customWidth="1"/>
    <col min="2825" max="2825" width="8.875" style="1"/>
    <col min="2826" max="2826" width="9" style="1" customWidth="1"/>
    <col min="2827" max="2827" width="11.125" style="1" customWidth="1"/>
    <col min="2828" max="2828" width="10.625" style="1" customWidth="1"/>
    <col min="2829" max="2829" width="11.125" style="1" customWidth="1"/>
    <col min="2830" max="2830" width="10.375" style="1" customWidth="1"/>
    <col min="2831" max="2831" width="11.375" style="1" customWidth="1"/>
    <col min="2832" max="2832" width="18" style="1" customWidth="1"/>
    <col min="2833" max="2833" width="15.875" style="1" customWidth="1"/>
    <col min="2834" max="2834" width="17.125" style="1" customWidth="1"/>
    <col min="2835" max="2835" width="15.125" style="1" customWidth="1"/>
    <col min="2836" max="3076" width="8.875" style="1"/>
    <col min="3077" max="3077" width="4" style="1" customWidth="1"/>
    <col min="3078" max="3078" width="29.5" style="1" customWidth="1"/>
    <col min="3079" max="3079" width="39.375" style="1" customWidth="1"/>
    <col min="3080" max="3080" width="20.5" style="1" customWidth="1"/>
    <col min="3081" max="3081" width="8.875" style="1"/>
    <col min="3082" max="3082" width="9" style="1" customWidth="1"/>
    <col min="3083" max="3083" width="11.125" style="1" customWidth="1"/>
    <col min="3084" max="3084" width="10.625" style="1" customWidth="1"/>
    <col min="3085" max="3085" width="11.125" style="1" customWidth="1"/>
    <col min="3086" max="3086" width="10.375" style="1" customWidth="1"/>
    <col min="3087" max="3087" width="11.375" style="1" customWidth="1"/>
    <col min="3088" max="3088" width="18" style="1" customWidth="1"/>
    <col min="3089" max="3089" width="15.875" style="1" customWidth="1"/>
    <col min="3090" max="3090" width="17.125" style="1" customWidth="1"/>
    <col min="3091" max="3091" width="15.125" style="1" customWidth="1"/>
    <col min="3092" max="3332" width="8.875" style="1"/>
    <col min="3333" max="3333" width="4" style="1" customWidth="1"/>
    <col min="3334" max="3334" width="29.5" style="1" customWidth="1"/>
    <col min="3335" max="3335" width="39.375" style="1" customWidth="1"/>
    <col min="3336" max="3336" width="20.5" style="1" customWidth="1"/>
    <col min="3337" max="3337" width="8.875" style="1"/>
    <col min="3338" max="3338" width="9" style="1" customWidth="1"/>
    <col min="3339" max="3339" width="11.125" style="1" customWidth="1"/>
    <col min="3340" max="3340" width="10.625" style="1" customWidth="1"/>
    <col min="3341" max="3341" width="11.125" style="1" customWidth="1"/>
    <col min="3342" max="3342" width="10.375" style="1" customWidth="1"/>
    <col min="3343" max="3343" width="11.375" style="1" customWidth="1"/>
    <col min="3344" max="3344" width="18" style="1" customWidth="1"/>
    <col min="3345" max="3345" width="15.875" style="1" customWidth="1"/>
    <col min="3346" max="3346" width="17.125" style="1" customWidth="1"/>
    <col min="3347" max="3347" width="15.125" style="1" customWidth="1"/>
    <col min="3348" max="3588" width="8.875" style="1"/>
    <col min="3589" max="3589" width="4" style="1" customWidth="1"/>
    <col min="3590" max="3590" width="29.5" style="1" customWidth="1"/>
    <col min="3591" max="3591" width="39.375" style="1" customWidth="1"/>
    <col min="3592" max="3592" width="20.5" style="1" customWidth="1"/>
    <col min="3593" max="3593" width="8.875" style="1"/>
    <col min="3594" max="3594" width="9" style="1" customWidth="1"/>
    <col min="3595" max="3595" width="11.125" style="1" customWidth="1"/>
    <col min="3596" max="3596" width="10.625" style="1" customWidth="1"/>
    <col min="3597" max="3597" width="11.125" style="1" customWidth="1"/>
    <col min="3598" max="3598" width="10.375" style="1" customWidth="1"/>
    <col min="3599" max="3599" width="11.375" style="1" customWidth="1"/>
    <col min="3600" max="3600" width="18" style="1" customWidth="1"/>
    <col min="3601" max="3601" width="15.875" style="1" customWidth="1"/>
    <col min="3602" max="3602" width="17.125" style="1" customWidth="1"/>
    <col min="3603" max="3603" width="15.125" style="1" customWidth="1"/>
    <col min="3604" max="3844" width="8.875" style="1"/>
    <col min="3845" max="3845" width="4" style="1" customWidth="1"/>
    <col min="3846" max="3846" width="29.5" style="1" customWidth="1"/>
    <col min="3847" max="3847" width="39.375" style="1" customWidth="1"/>
    <col min="3848" max="3848" width="20.5" style="1" customWidth="1"/>
    <col min="3849" max="3849" width="8.875" style="1"/>
    <col min="3850" max="3850" width="9" style="1" customWidth="1"/>
    <col min="3851" max="3851" width="11.125" style="1" customWidth="1"/>
    <col min="3852" max="3852" width="10.625" style="1" customWidth="1"/>
    <col min="3853" max="3853" width="11.125" style="1" customWidth="1"/>
    <col min="3854" max="3854" width="10.375" style="1" customWidth="1"/>
    <col min="3855" max="3855" width="11.375" style="1" customWidth="1"/>
    <col min="3856" max="3856" width="18" style="1" customWidth="1"/>
    <col min="3857" max="3857" width="15.875" style="1" customWidth="1"/>
    <col min="3858" max="3858" width="17.125" style="1" customWidth="1"/>
    <col min="3859" max="3859" width="15.125" style="1" customWidth="1"/>
    <col min="3860" max="4100" width="8.875" style="1"/>
    <col min="4101" max="4101" width="4" style="1" customWidth="1"/>
    <col min="4102" max="4102" width="29.5" style="1" customWidth="1"/>
    <col min="4103" max="4103" width="39.375" style="1" customWidth="1"/>
    <col min="4104" max="4104" width="20.5" style="1" customWidth="1"/>
    <col min="4105" max="4105" width="8.875" style="1"/>
    <col min="4106" max="4106" width="9" style="1" customWidth="1"/>
    <col min="4107" max="4107" width="11.125" style="1" customWidth="1"/>
    <col min="4108" max="4108" width="10.625" style="1" customWidth="1"/>
    <col min="4109" max="4109" width="11.125" style="1" customWidth="1"/>
    <col min="4110" max="4110" width="10.375" style="1" customWidth="1"/>
    <col min="4111" max="4111" width="11.375" style="1" customWidth="1"/>
    <col min="4112" max="4112" width="18" style="1" customWidth="1"/>
    <col min="4113" max="4113" width="15.875" style="1" customWidth="1"/>
    <col min="4114" max="4114" width="17.125" style="1" customWidth="1"/>
    <col min="4115" max="4115" width="15.125" style="1" customWidth="1"/>
    <col min="4116" max="4356" width="8.875" style="1"/>
    <col min="4357" max="4357" width="4" style="1" customWidth="1"/>
    <col min="4358" max="4358" width="29.5" style="1" customWidth="1"/>
    <col min="4359" max="4359" width="39.375" style="1" customWidth="1"/>
    <col min="4360" max="4360" width="20.5" style="1" customWidth="1"/>
    <col min="4361" max="4361" width="8.875" style="1"/>
    <col min="4362" max="4362" width="9" style="1" customWidth="1"/>
    <col min="4363" max="4363" width="11.125" style="1" customWidth="1"/>
    <col min="4364" max="4364" width="10.625" style="1" customWidth="1"/>
    <col min="4365" max="4365" width="11.125" style="1" customWidth="1"/>
    <col min="4366" max="4366" width="10.375" style="1" customWidth="1"/>
    <col min="4367" max="4367" width="11.375" style="1" customWidth="1"/>
    <col min="4368" max="4368" width="18" style="1" customWidth="1"/>
    <col min="4369" max="4369" width="15.875" style="1" customWidth="1"/>
    <col min="4370" max="4370" width="17.125" style="1" customWidth="1"/>
    <col min="4371" max="4371" width="15.125" style="1" customWidth="1"/>
    <col min="4372" max="4612" width="8.875" style="1"/>
    <col min="4613" max="4613" width="4" style="1" customWidth="1"/>
    <col min="4614" max="4614" width="29.5" style="1" customWidth="1"/>
    <col min="4615" max="4615" width="39.375" style="1" customWidth="1"/>
    <col min="4616" max="4616" width="20.5" style="1" customWidth="1"/>
    <col min="4617" max="4617" width="8.875" style="1"/>
    <col min="4618" max="4618" width="9" style="1" customWidth="1"/>
    <col min="4619" max="4619" width="11.125" style="1" customWidth="1"/>
    <col min="4620" max="4620" width="10.625" style="1" customWidth="1"/>
    <col min="4621" max="4621" width="11.125" style="1" customWidth="1"/>
    <col min="4622" max="4622" width="10.375" style="1" customWidth="1"/>
    <col min="4623" max="4623" width="11.375" style="1" customWidth="1"/>
    <col min="4624" max="4624" width="18" style="1" customWidth="1"/>
    <col min="4625" max="4625" width="15.875" style="1" customWidth="1"/>
    <col min="4626" max="4626" width="17.125" style="1" customWidth="1"/>
    <col min="4627" max="4627" width="15.125" style="1" customWidth="1"/>
    <col min="4628" max="4868" width="8.875" style="1"/>
    <col min="4869" max="4869" width="4" style="1" customWidth="1"/>
    <col min="4870" max="4870" width="29.5" style="1" customWidth="1"/>
    <col min="4871" max="4871" width="39.375" style="1" customWidth="1"/>
    <col min="4872" max="4872" width="20.5" style="1" customWidth="1"/>
    <col min="4873" max="4873" width="8.875" style="1"/>
    <col min="4874" max="4874" width="9" style="1" customWidth="1"/>
    <col min="4875" max="4875" width="11.125" style="1" customWidth="1"/>
    <col min="4876" max="4876" width="10.625" style="1" customWidth="1"/>
    <col min="4877" max="4877" width="11.125" style="1" customWidth="1"/>
    <col min="4878" max="4878" width="10.375" style="1" customWidth="1"/>
    <col min="4879" max="4879" width="11.375" style="1" customWidth="1"/>
    <col min="4880" max="4880" width="18" style="1" customWidth="1"/>
    <col min="4881" max="4881" width="15.875" style="1" customWidth="1"/>
    <col min="4882" max="4882" width="17.125" style="1" customWidth="1"/>
    <col min="4883" max="4883" width="15.125" style="1" customWidth="1"/>
    <col min="4884" max="5124" width="8.875" style="1"/>
    <col min="5125" max="5125" width="4" style="1" customWidth="1"/>
    <col min="5126" max="5126" width="29.5" style="1" customWidth="1"/>
    <col min="5127" max="5127" width="39.375" style="1" customWidth="1"/>
    <col min="5128" max="5128" width="20.5" style="1" customWidth="1"/>
    <col min="5129" max="5129" width="8.875" style="1"/>
    <col min="5130" max="5130" width="9" style="1" customWidth="1"/>
    <col min="5131" max="5131" width="11.125" style="1" customWidth="1"/>
    <col min="5132" max="5132" width="10.625" style="1" customWidth="1"/>
    <col min="5133" max="5133" width="11.125" style="1" customWidth="1"/>
    <col min="5134" max="5134" width="10.375" style="1" customWidth="1"/>
    <col min="5135" max="5135" width="11.375" style="1" customWidth="1"/>
    <col min="5136" max="5136" width="18" style="1" customWidth="1"/>
    <col min="5137" max="5137" width="15.875" style="1" customWidth="1"/>
    <col min="5138" max="5138" width="17.125" style="1" customWidth="1"/>
    <col min="5139" max="5139" width="15.125" style="1" customWidth="1"/>
    <col min="5140" max="5380" width="8.875" style="1"/>
    <col min="5381" max="5381" width="4" style="1" customWidth="1"/>
    <col min="5382" max="5382" width="29.5" style="1" customWidth="1"/>
    <col min="5383" max="5383" width="39.375" style="1" customWidth="1"/>
    <col min="5384" max="5384" width="20.5" style="1" customWidth="1"/>
    <col min="5385" max="5385" width="8.875" style="1"/>
    <col min="5386" max="5386" width="9" style="1" customWidth="1"/>
    <col min="5387" max="5387" width="11.125" style="1" customWidth="1"/>
    <col min="5388" max="5388" width="10.625" style="1" customWidth="1"/>
    <col min="5389" max="5389" width="11.125" style="1" customWidth="1"/>
    <col min="5390" max="5390" width="10.375" style="1" customWidth="1"/>
    <col min="5391" max="5391" width="11.375" style="1" customWidth="1"/>
    <col min="5392" max="5392" width="18" style="1" customWidth="1"/>
    <col min="5393" max="5393" width="15.875" style="1" customWidth="1"/>
    <col min="5394" max="5394" width="17.125" style="1" customWidth="1"/>
    <col min="5395" max="5395" width="15.125" style="1" customWidth="1"/>
    <col min="5396" max="5636" width="8.875" style="1"/>
    <col min="5637" max="5637" width="4" style="1" customWidth="1"/>
    <col min="5638" max="5638" width="29.5" style="1" customWidth="1"/>
    <col min="5639" max="5639" width="39.375" style="1" customWidth="1"/>
    <col min="5640" max="5640" width="20.5" style="1" customWidth="1"/>
    <col min="5641" max="5641" width="8.875" style="1"/>
    <col min="5642" max="5642" width="9" style="1" customWidth="1"/>
    <col min="5643" max="5643" width="11.125" style="1" customWidth="1"/>
    <col min="5644" max="5644" width="10.625" style="1" customWidth="1"/>
    <col min="5645" max="5645" width="11.125" style="1" customWidth="1"/>
    <col min="5646" max="5646" width="10.375" style="1" customWidth="1"/>
    <col min="5647" max="5647" width="11.375" style="1" customWidth="1"/>
    <col min="5648" max="5648" width="18" style="1" customWidth="1"/>
    <col min="5649" max="5649" width="15.875" style="1" customWidth="1"/>
    <col min="5650" max="5650" width="17.125" style="1" customWidth="1"/>
    <col min="5651" max="5651" width="15.125" style="1" customWidth="1"/>
    <col min="5652" max="5892" width="8.875" style="1"/>
    <col min="5893" max="5893" width="4" style="1" customWidth="1"/>
    <col min="5894" max="5894" width="29.5" style="1" customWidth="1"/>
    <col min="5895" max="5895" width="39.375" style="1" customWidth="1"/>
    <col min="5896" max="5896" width="20.5" style="1" customWidth="1"/>
    <col min="5897" max="5897" width="8.875" style="1"/>
    <col min="5898" max="5898" width="9" style="1" customWidth="1"/>
    <col min="5899" max="5899" width="11.125" style="1" customWidth="1"/>
    <col min="5900" max="5900" width="10.625" style="1" customWidth="1"/>
    <col min="5901" max="5901" width="11.125" style="1" customWidth="1"/>
    <col min="5902" max="5902" width="10.375" style="1" customWidth="1"/>
    <col min="5903" max="5903" width="11.375" style="1" customWidth="1"/>
    <col min="5904" max="5904" width="18" style="1" customWidth="1"/>
    <col min="5905" max="5905" width="15.875" style="1" customWidth="1"/>
    <col min="5906" max="5906" width="17.125" style="1" customWidth="1"/>
    <col min="5907" max="5907" width="15.125" style="1" customWidth="1"/>
    <col min="5908" max="6148" width="8.875" style="1"/>
    <col min="6149" max="6149" width="4" style="1" customWidth="1"/>
    <col min="6150" max="6150" width="29.5" style="1" customWidth="1"/>
    <col min="6151" max="6151" width="39.375" style="1" customWidth="1"/>
    <col min="6152" max="6152" width="20.5" style="1" customWidth="1"/>
    <col min="6153" max="6153" width="8.875" style="1"/>
    <col min="6154" max="6154" width="9" style="1" customWidth="1"/>
    <col min="6155" max="6155" width="11.125" style="1" customWidth="1"/>
    <col min="6156" max="6156" width="10.625" style="1" customWidth="1"/>
    <col min="6157" max="6157" width="11.125" style="1" customWidth="1"/>
    <col min="6158" max="6158" width="10.375" style="1" customWidth="1"/>
    <col min="6159" max="6159" width="11.375" style="1" customWidth="1"/>
    <col min="6160" max="6160" width="18" style="1" customWidth="1"/>
    <col min="6161" max="6161" width="15.875" style="1" customWidth="1"/>
    <col min="6162" max="6162" width="17.125" style="1" customWidth="1"/>
    <col min="6163" max="6163" width="15.125" style="1" customWidth="1"/>
    <col min="6164" max="6404" width="8.875" style="1"/>
    <col min="6405" max="6405" width="4" style="1" customWidth="1"/>
    <col min="6406" max="6406" width="29.5" style="1" customWidth="1"/>
    <col min="6407" max="6407" width="39.375" style="1" customWidth="1"/>
    <col min="6408" max="6408" width="20.5" style="1" customWidth="1"/>
    <col min="6409" max="6409" width="8.875" style="1"/>
    <col min="6410" max="6410" width="9" style="1" customWidth="1"/>
    <col min="6411" max="6411" width="11.125" style="1" customWidth="1"/>
    <col min="6412" max="6412" width="10.625" style="1" customWidth="1"/>
    <col min="6413" max="6413" width="11.125" style="1" customWidth="1"/>
    <col min="6414" max="6414" width="10.375" style="1" customWidth="1"/>
    <col min="6415" max="6415" width="11.375" style="1" customWidth="1"/>
    <col min="6416" max="6416" width="18" style="1" customWidth="1"/>
    <col min="6417" max="6417" width="15.875" style="1" customWidth="1"/>
    <col min="6418" max="6418" width="17.125" style="1" customWidth="1"/>
    <col min="6419" max="6419" width="15.125" style="1" customWidth="1"/>
    <col min="6420" max="6660" width="8.875" style="1"/>
    <col min="6661" max="6661" width="4" style="1" customWidth="1"/>
    <col min="6662" max="6662" width="29.5" style="1" customWidth="1"/>
    <col min="6663" max="6663" width="39.375" style="1" customWidth="1"/>
    <col min="6664" max="6664" width="20.5" style="1" customWidth="1"/>
    <col min="6665" max="6665" width="8.875" style="1"/>
    <col min="6666" max="6666" width="9" style="1" customWidth="1"/>
    <col min="6667" max="6667" width="11.125" style="1" customWidth="1"/>
    <col min="6668" max="6668" width="10.625" style="1" customWidth="1"/>
    <col min="6669" max="6669" width="11.125" style="1" customWidth="1"/>
    <col min="6670" max="6670" width="10.375" style="1" customWidth="1"/>
    <col min="6671" max="6671" width="11.375" style="1" customWidth="1"/>
    <col min="6672" max="6672" width="18" style="1" customWidth="1"/>
    <col min="6673" max="6673" width="15.875" style="1" customWidth="1"/>
    <col min="6674" max="6674" width="17.125" style="1" customWidth="1"/>
    <col min="6675" max="6675" width="15.125" style="1" customWidth="1"/>
    <col min="6676" max="6916" width="8.875" style="1"/>
    <col min="6917" max="6917" width="4" style="1" customWidth="1"/>
    <col min="6918" max="6918" width="29.5" style="1" customWidth="1"/>
    <col min="6919" max="6919" width="39.375" style="1" customWidth="1"/>
    <col min="6920" max="6920" width="20.5" style="1" customWidth="1"/>
    <col min="6921" max="6921" width="8.875" style="1"/>
    <col min="6922" max="6922" width="9" style="1" customWidth="1"/>
    <col min="6923" max="6923" width="11.125" style="1" customWidth="1"/>
    <col min="6924" max="6924" width="10.625" style="1" customWidth="1"/>
    <col min="6925" max="6925" width="11.125" style="1" customWidth="1"/>
    <col min="6926" max="6926" width="10.375" style="1" customWidth="1"/>
    <col min="6927" max="6927" width="11.375" style="1" customWidth="1"/>
    <col min="6928" max="6928" width="18" style="1" customWidth="1"/>
    <col min="6929" max="6929" width="15.875" style="1" customWidth="1"/>
    <col min="6930" max="6930" width="17.125" style="1" customWidth="1"/>
    <col min="6931" max="6931" width="15.125" style="1" customWidth="1"/>
    <col min="6932" max="7172" width="8.875" style="1"/>
    <col min="7173" max="7173" width="4" style="1" customWidth="1"/>
    <col min="7174" max="7174" width="29.5" style="1" customWidth="1"/>
    <col min="7175" max="7175" width="39.375" style="1" customWidth="1"/>
    <col min="7176" max="7176" width="20.5" style="1" customWidth="1"/>
    <col min="7177" max="7177" width="8.875" style="1"/>
    <col min="7178" max="7178" width="9" style="1" customWidth="1"/>
    <col min="7179" max="7179" width="11.125" style="1" customWidth="1"/>
    <col min="7180" max="7180" width="10.625" style="1" customWidth="1"/>
    <col min="7181" max="7181" width="11.125" style="1" customWidth="1"/>
    <col min="7182" max="7182" width="10.375" style="1" customWidth="1"/>
    <col min="7183" max="7183" width="11.375" style="1" customWidth="1"/>
    <col min="7184" max="7184" width="18" style="1" customWidth="1"/>
    <col min="7185" max="7185" width="15.875" style="1" customWidth="1"/>
    <col min="7186" max="7186" width="17.125" style="1" customWidth="1"/>
    <col min="7187" max="7187" width="15.125" style="1" customWidth="1"/>
    <col min="7188" max="7428" width="8.875" style="1"/>
    <col min="7429" max="7429" width="4" style="1" customWidth="1"/>
    <col min="7430" max="7430" width="29.5" style="1" customWidth="1"/>
    <col min="7431" max="7431" width="39.375" style="1" customWidth="1"/>
    <col min="7432" max="7432" width="20.5" style="1" customWidth="1"/>
    <col min="7433" max="7433" width="8.875" style="1"/>
    <col min="7434" max="7434" width="9" style="1" customWidth="1"/>
    <col min="7435" max="7435" width="11.125" style="1" customWidth="1"/>
    <col min="7436" max="7436" width="10.625" style="1" customWidth="1"/>
    <col min="7437" max="7437" width="11.125" style="1" customWidth="1"/>
    <col min="7438" max="7438" width="10.375" style="1" customWidth="1"/>
    <col min="7439" max="7439" width="11.375" style="1" customWidth="1"/>
    <col min="7440" max="7440" width="18" style="1" customWidth="1"/>
    <col min="7441" max="7441" width="15.875" style="1" customWidth="1"/>
    <col min="7442" max="7442" width="17.125" style="1" customWidth="1"/>
    <col min="7443" max="7443" width="15.125" style="1" customWidth="1"/>
    <col min="7444" max="7684" width="8.875" style="1"/>
    <col min="7685" max="7685" width="4" style="1" customWidth="1"/>
    <col min="7686" max="7686" width="29.5" style="1" customWidth="1"/>
    <col min="7687" max="7687" width="39.375" style="1" customWidth="1"/>
    <col min="7688" max="7688" width="20.5" style="1" customWidth="1"/>
    <col min="7689" max="7689" width="8.875" style="1"/>
    <col min="7690" max="7690" width="9" style="1" customWidth="1"/>
    <col min="7691" max="7691" width="11.125" style="1" customWidth="1"/>
    <col min="7692" max="7692" width="10.625" style="1" customWidth="1"/>
    <col min="7693" max="7693" width="11.125" style="1" customWidth="1"/>
    <col min="7694" max="7694" width="10.375" style="1" customWidth="1"/>
    <col min="7695" max="7695" width="11.375" style="1" customWidth="1"/>
    <col min="7696" max="7696" width="18" style="1" customWidth="1"/>
    <col min="7697" max="7697" width="15.875" style="1" customWidth="1"/>
    <col min="7698" max="7698" width="17.125" style="1" customWidth="1"/>
    <col min="7699" max="7699" width="15.125" style="1" customWidth="1"/>
    <col min="7700" max="7940" width="8.875" style="1"/>
    <col min="7941" max="7941" width="4" style="1" customWidth="1"/>
    <col min="7942" max="7942" width="29.5" style="1" customWidth="1"/>
    <col min="7943" max="7943" width="39.375" style="1" customWidth="1"/>
    <col min="7944" max="7944" width="20.5" style="1" customWidth="1"/>
    <col min="7945" max="7945" width="8.875" style="1"/>
    <col min="7946" max="7946" width="9" style="1" customWidth="1"/>
    <col min="7947" max="7947" width="11.125" style="1" customWidth="1"/>
    <col min="7948" max="7948" width="10.625" style="1" customWidth="1"/>
    <col min="7949" max="7949" width="11.125" style="1" customWidth="1"/>
    <col min="7950" max="7950" width="10.375" style="1" customWidth="1"/>
    <col min="7951" max="7951" width="11.375" style="1" customWidth="1"/>
    <col min="7952" max="7952" width="18" style="1" customWidth="1"/>
    <col min="7953" max="7953" width="15.875" style="1" customWidth="1"/>
    <col min="7954" max="7954" width="17.125" style="1" customWidth="1"/>
    <col min="7955" max="7955" width="15.125" style="1" customWidth="1"/>
    <col min="7956" max="8196" width="8.875" style="1"/>
    <col min="8197" max="8197" width="4" style="1" customWidth="1"/>
    <col min="8198" max="8198" width="29.5" style="1" customWidth="1"/>
    <col min="8199" max="8199" width="39.375" style="1" customWidth="1"/>
    <col min="8200" max="8200" width="20.5" style="1" customWidth="1"/>
    <col min="8201" max="8201" width="8.875" style="1"/>
    <col min="8202" max="8202" width="9" style="1" customWidth="1"/>
    <col min="8203" max="8203" width="11.125" style="1" customWidth="1"/>
    <col min="8204" max="8204" width="10.625" style="1" customWidth="1"/>
    <col min="8205" max="8205" width="11.125" style="1" customWidth="1"/>
    <col min="8206" max="8206" width="10.375" style="1" customWidth="1"/>
    <col min="8207" max="8207" width="11.375" style="1" customWidth="1"/>
    <col min="8208" max="8208" width="18" style="1" customWidth="1"/>
    <col min="8209" max="8209" width="15.875" style="1" customWidth="1"/>
    <col min="8210" max="8210" width="17.125" style="1" customWidth="1"/>
    <col min="8211" max="8211" width="15.125" style="1" customWidth="1"/>
    <col min="8212" max="8452" width="8.875" style="1"/>
    <col min="8453" max="8453" width="4" style="1" customWidth="1"/>
    <col min="8454" max="8454" width="29.5" style="1" customWidth="1"/>
    <col min="8455" max="8455" width="39.375" style="1" customWidth="1"/>
    <col min="8456" max="8456" width="20.5" style="1" customWidth="1"/>
    <col min="8457" max="8457" width="8.875" style="1"/>
    <col min="8458" max="8458" width="9" style="1" customWidth="1"/>
    <col min="8459" max="8459" width="11.125" style="1" customWidth="1"/>
    <col min="8460" max="8460" width="10.625" style="1" customWidth="1"/>
    <col min="8461" max="8461" width="11.125" style="1" customWidth="1"/>
    <col min="8462" max="8462" width="10.375" style="1" customWidth="1"/>
    <col min="8463" max="8463" width="11.375" style="1" customWidth="1"/>
    <col min="8464" max="8464" width="18" style="1" customWidth="1"/>
    <col min="8465" max="8465" width="15.875" style="1" customWidth="1"/>
    <col min="8466" max="8466" width="17.125" style="1" customWidth="1"/>
    <col min="8467" max="8467" width="15.125" style="1" customWidth="1"/>
    <col min="8468" max="8708" width="8.875" style="1"/>
    <col min="8709" max="8709" width="4" style="1" customWidth="1"/>
    <col min="8710" max="8710" width="29.5" style="1" customWidth="1"/>
    <col min="8711" max="8711" width="39.375" style="1" customWidth="1"/>
    <col min="8712" max="8712" width="20.5" style="1" customWidth="1"/>
    <col min="8713" max="8713" width="8.875" style="1"/>
    <col min="8714" max="8714" width="9" style="1" customWidth="1"/>
    <col min="8715" max="8715" width="11.125" style="1" customWidth="1"/>
    <col min="8716" max="8716" width="10.625" style="1" customWidth="1"/>
    <col min="8717" max="8717" width="11.125" style="1" customWidth="1"/>
    <col min="8718" max="8718" width="10.375" style="1" customWidth="1"/>
    <col min="8719" max="8719" width="11.375" style="1" customWidth="1"/>
    <col min="8720" max="8720" width="18" style="1" customWidth="1"/>
    <col min="8721" max="8721" width="15.875" style="1" customWidth="1"/>
    <col min="8722" max="8722" width="17.125" style="1" customWidth="1"/>
    <col min="8723" max="8723" width="15.125" style="1" customWidth="1"/>
    <col min="8724" max="8964" width="8.875" style="1"/>
    <col min="8965" max="8965" width="4" style="1" customWidth="1"/>
    <col min="8966" max="8966" width="29.5" style="1" customWidth="1"/>
    <col min="8967" max="8967" width="39.375" style="1" customWidth="1"/>
    <col min="8968" max="8968" width="20.5" style="1" customWidth="1"/>
    <col min="8969" max="8969" width="8.875" style="1"/>
    <col min="8970" max="8970" width="9" style="1" customWidth="1"/>
    <col min="8971" max="8971" width="11.125" style="1" customWidth="1"/>
    <col min="8972" max="8972" width="10.625" style="1" customWidth="1"/>
    <col min="8973" max="8973" width="11.125" style="1" customWidth="1"/>
    <col min="8974" max="8974" width="10.375" style="1" customWidth="1"/>
    <col min="8975" max="8975" width="11.375" style="1" customWidth="1"/>
    <col min="8976" max="8976" width="18" style="1" customWidth="1"/>
    <col min="8977" max="8977" width="15.875" style="1" customWidth="1"/>
    <col min="8978" max="8978" width="17.125" style="1" customWidth="1"/>
    <col min="8979" max="8979" width="15.125" style="1" customWidth="1"/>
    <col min="8980" max="9220" width="8.875" style="1"/>
    <col min="9221" max="9221" width="4" style="1" customWidth="1"/>
    <col min="9222" max="9222" width="29.5" style="1" customWidth="1"/>
    <col min="9223" max="9223" width="39.375" style="1" customWidth="1"/>
    <col min="9224" max="9224" width="20.5" style="1" customWidth="1"/>
    <col min="9225" max="9225" width="8.875" style="1"/>
    <col min="9226" max="9226" width="9" style="1" customWidth="1"/>
    <col min="9227" max="9227" width="11.125" style="1" customWidth="1"/>
    <col min="9228" max="9228" width="10.625" style="1" customWidth="1"/>
    <col min="9229" max="9229" width="11.125" style="1" customWidth="1"/>
    <col min="9230" max="9230" width="10.375" style="1" customWidth="1"/>
    <col min="9231" max="9231" width="11.375" style="1" customWidth="1"/>
    <col min="9232" max="9232" width="18" style="1" customWidth="1"/>
    <col min="9233" max="9233" width="15.875" style="1" customWidth="1"/>
    <col min="9234" max="9234" width="17.125" style="1" customWidth="1"/>
    <col min="9235" max="9235" width="15.125" style="1" customWidth="1"/>
    <col min="9236" max="9476" width="8.875" style="1"/>
    <col min="9477" max="9477" width="4" style="1" customWidth="1"/>
    <col min="9478" max="9478" width="29.5" style="1" customWidth="1"/>
    <col min="9479" max="9479" width="39.375" style="1" customWidth="1"/>
    <col min="9480" max="9480" width="20.5" style="1" customWidth="1"/>
    <col min="9481" max="9481" width="8.875" style="1"/>
    <col min="9482" max="9482" width="9" style="1" customWidth="1"/>
    <col min="9483" max="9483" width="11.125" style="1" customWidth="1"/>
    <col min="9484" max="9484" width="10.625" style="1" customWidth="1"/>
    <col min="9485" max="9485" width="11.125" style="1" customWidth="1"/>
    <col min="9486" max="9486" width="10.375" style="1" customWidth="1"/>
    <col min="9487" max="9487" width="11.375" style="1" customWidth="1"/>
    <col min="9488" max="9488" width="18" style="1" customWidth="1"/>
    <col min="9489" max="9489" width="15.875" style="1" customWidth="1"/>
    <col min="9490" max="9490" width="17.125" style="1" customWidth="1"/>
    <col min="9491" max="9491" width="15.125" style="1" customWidth="1"/>
    <col min="9492" max="9732" width="8.875" style="1"/>
    <col min="9733" max="9733" width="4" style="1" customWidth="1"/>
    <col min="9734" max="9734" width="29.5" style="1" customWidth="1"/>
    <col min="9735" max="9735" width="39.375" style="1" customWidth="1"/>
    <col min="9736" max="9736" width="20.5" style="1" customWidth="1"/>
    <col min="9737" max="9737" width="8.875" style="1"/>
    <col min="9738" max="9738" width="9" style="1" customWidth="1"/>
    <col min="9739" max="9739" width="11.125" style="1" customWidth="1"/>
    <col min="9740" max="9740" width="10.625" style="1" customWidth="1"/>
    <col min="9741" max="9741" width="11.125" style="1" customWidth="1"/>
    <col min="9742" max="9742" width="10.375" style="1" customWidth="1"/>
    <col min="9743" max="9743" width="11.375" style="1" customWidth="1"/>
    <col min="9744" max="9744" width="18" style="1" customWidth="1"/>
    <col min="9745" max="9745" width="15.875" style="1" customWidth="1"/>
    <col min="9746" max="9746" width="17.125" style="1" customWidth="1"/>
    <col min="9747" max="9747" width="15.125" style="1" customWidth="1"/>
    <col min="9748" max="9988" width="8.875" style="1"/>
    <col min="9989" max="9989" width="4" style="1" customWidth="1"/>
    <col min="9990" max="9990" width="29.5" style="1" customWidth="1"/>
    <col min="9991" max="9991" width="39.375" style="1" customWidth="1"/>
    <col min="9992" max="9992" width="20.5" style="1" customWidth="1"/>
    <col min="9993" max="9993" width="8.875" style="1"/>
    <col min="9994" max="9994" width="9" style="1" customWidth="1"/>
    <col min="9995" max="9995" width="11.125" style="1" customWidth="1"/>
    <col min="9996" max="9996" width="10.625" style="1" customWidth="1"/>
    <col min="9997" max="9997" width="11.125" style="1" customWidth="1"/>
    <col min="9998" max="9998" width="10.375" style="1" customWidth="1"/>
    <col min="9999" max="9999" width="11.375" style="1" customWidth="1"/>
    <col min="10000" max="10000" width="18" style="1" customWidth="1"/>
    <col min="10001" max="10001" width="15.875" style="1" customWidth="1"/>
    <col min="10002" max="10002" width="17.125" style="1" customWidth="1"/>
    <col min="10003" max="10003" width="15.125" style="1" customWidth="1"/>
    <col min="10004" max="10244" width="8.875" style="1"/>
    <col min="10245" max="10245" width="4" style="1" customWidth="1"/>
    <col min="10246" max="10246" width="29.5" style="1" customWidth="1"/>
    <col min="10247" max="10247" width="39.375" style="1" customWidth="1"/>
    <col min="10248" max="10248" width="20.5" style="1" customWidth="1"/>
    <col min="10249" max="10249" width="8.875" style="1"/>
    <col min="10250" max="10250" width="9" style="1" customWidth="1"/>
    <col min="10251" max="10251" width="11.125" style="1" customWidth="1"/>
    <col min="10252" max="10252" width="10.625" style="1" customWidth="1"/>
    <col min="10253" max="10253" width="11.125" style="1" customWidth="1"/>
    <col min="10254" max="10254" width="10.375" style="1" customWidth="1"/>
    <col min="10255" max="10255" width="11.375" style="1" customWidth="1"/>
    <col min="10256" max="10256" width="18" style="1" customWidth="1"/>
    <col min="10257" max="10257" width="15.875" style="1" customWidth="1"/>
    <col min="10258" max="10258" width="17.125" style="1" customWidth="1"/>
    <col min="10259" max="10259" width="15.125" style="1" customWidth="1"/>
    <col min="10260" max="10500" width="8.875" style="1"/>
    <col min="10501" max="10501" width="4" style="1" customWidth="1"/>
    <col min="10502" max="10502" width="29.5" style="1" customWidth="1"/>
    <col min="10503" max="10503" width="39.375" style="1" customWidth="1"/>
    <col min="10504" max="10504" width="20.5" style="1" customWidth="1"/>
    <col min="10505" max="10505" width="8.875" style="1"/>
    <col min="10506" max="10506" width="9" style="1" customWidth="1"/>
    <col min="10507" max="10507" width="11.125" style="1" customWidth="1"/>
    <col min="10508" max="10508" width="10.625" style="1" customWidth="1"/>
    <col min="10509" max="10509" width="11.125" style="1" customWidth="1"/>
    <col min="10510" max="10510" width="10.375" style="1" customWidth="1"/>
    <col min="10511" max="10511" width="11.375" style="1" customWidth="1"/>
    <col min="10512" max="10512" width="18" style="1" customWidth="1"/>
    <col min="10513" max="10513" width="15.875" style="1" customWidth="1"/>
    <col min="10514" max="10514" width="17.125" style="1" customWidth="1"/>
    <col min="10515" max="10515" width="15.125" style="1" customWidth="1"/>
    <col min="10516" max="10756" width="8.875" style="1"/>
    <col min="10757" max="10757" width="4" style="1" customWidth="1"/>
    <col min="10758" max="10758" width="29.5" style="1" customWidth="1"/>
    <col min="10759" max="10759" width="39.375" style="1" customWidth="1"/>
    <col min="10760" max="10760" width="20.5" style="1" customWidth="1"/>
    <col min="10761" max="10761" width="8.875" style="1"/>
    <col min="10762" max="10762" width="9" style="1" customWidth="1"/>
    <col min="10763" max="10763" width="11.125" style="1" customWidth="1"/>
    <col min="10764" max="10764" width="10.625" style="1" customWidth="1"/>
    <col min="10765" max="10765" width="11.125" style="1" customWidth="1"/>
    <col min="10766" max="10766" width="10.375" style="1" customWidth="1"/>
    <col min="10767" max="10767" width="11.375" style="1" customWidth="1"/>
    <col min="10768" max="10768" width="18" style="1" customWidth="1"/>
    <col min="10769" max="10769" width="15.875" style="1" customWidth="1"/>
    <col min="10770" max="10770" width="17.125" style="1" customWidth="1"/>
    <col min="10771" max="10771" width="15.125" style="1" customWidth="1"/>
    <col min="10772" max="11012" width="8.875" style="1"/>
    <col min="11013" max="11013" width="4" style="1" customWidth="1"/>
    <col min="11014" max="11014" width="29.5" style="1" customWidth="1"/>
    <col min="11015" max="11015" width="39.375" style="1" customWidth="1"/>
    <col min="11016" max="11016" width="20.5" style="1" customWidth="1"/>
    <col min="11017" max="11017" width="8.875" style="1"/>
    <col min="11018" max="11018" width="9" style="1" customWidth="1"/>
    <col min="11019" max="11019" width="11.125" style="1" customWidth="1"/>
    <col min="11020" max="11020" width="10.625" style="1" customWidth="1"/>
    <col min="11021" max="11021" width="11.125" style="1" customWidth="1"/>
    <col min="11022" max="11022" width="10.375" style="1" customWidth="1"/>
    <col min="11023" max="11023" width="11.375" style="1" customWidth="1"/>
    <col min="11024" max="11024" width="18" style="1" customWidth="1"/>
    <col min="11025" max="11025" width="15.875" style="1" customWidth="1"/>
    <col min="11026" max="11026" width="17.125" style="1" customWidth="1"/>
    <col min="11027" max="11027" width="15.125" style="1" customWidth="1"/>
    <col min="11028" max="11268" width="8.875" style="1"/>
    <col min="11269" max="11269" width="4" style="1" customWidth="1"/>
    <col min="11270" max="11270" width="29.5" style="1" customWidth="1"/>
    <col min="11271" max="11271" width="39.375" style="1" customWidth="1"/>
    <col min="11272" max="11272" width="20.5" style="1" customWidth="1"/>
    <col min="11273" max="11273" width="8.875" style="1"/>
    <col min="11274" max="11274" width="9" style="1" customWidth="1"/>
    <col min="11275" max="11275" width="11.125" style="1" customWidth="1"/>
    <col min="11276" max="11276" width="10.625" style="1" customWidth="1"/>
    <col min="11277" max="11277" width="11.125" style="1" customWidth="1"/>
    <col min="11278" max="11278" width="10.375" style="1" customWidth="1"/>
    <col min="11279" max="11279" width="11.375" style="1" customWidth="1"/>
    <col min="11280" max="11280" width="18" style="1" customWidth="1"/>
    <col min="11281" max="11281" width="15.875" style="1" customWidth="1"/>
    <col min="11282" max="11282" width="17.125" style="1" customWidth="1"/>
    <col min="11283" max="11283" width="15.125" style="1" customWidth="1"/>
    <col min="11284" max="11524" width="8.875" style="1"/>
    <col min="11525" max="11525" width="4" style="1" customWidth="1"/>
    <col min="11526" max="11526" width="29.5" style="1" customWidth="1"/>
    <col min="11527" max="11527" width="39.375" style="1" customWidth="1"/>
    <col min="11528" max="11528" width="20.5" style="1" customWidth="1"/>
    <col min="11529" max="11529" width="8.875" style="1"/>
    <col min="11530" max="11530" width="9" style="1" customWidth="1"/>
    <col min="11531" max="11531" width="11.125" style="1" customWidth="1"/>
    <col min="11532" max="11532" width="10.625" style="1" customWidth="1"/>
    <col min="11533" max="11533" width="11.125" style="1" customWidth="1"/>
    <col min="11534" max="11534" width="10.375" style="1" customWidth="1"/>
    <col min="11535" max="11535" width="11.375" style="1" customWidth="1"/>
    <col min="11536" max="11536" width="18" style="1" customWidth="1"/>
    <col min="11537" max="11537" width="15.875" style="1" customWidth="1"/>
    <col min="11538" max="11538" width="17.125" style="1" customWidth="1"/>
    <col min="11539" max="11539" width="15.125" style="1" customWidth="1"/>
    <col min="11540" max="11780" width="8.875" style="1"/>
    <col min="11781" max="11781" width="4" style="1" customWidth="1"/>
    <col min="11782" max="11782" width="29.5" style="1" customWidth="1"/>
    <col min="11783" max="11783" width="39.375" style="1" customWidth="1"/>
    <col min="11784" max="11784" width="20.5" style="1" customWidth="1"/>
    <col min="11785" max="11785" width="8.875" style="1"/>
    <col min="11786" max="11786" width="9" style="1" customWidth="1"/>
    <col min="11787" max="11787" width="11.125" style="1" customWidth="1"/>
    <col min="11788" max="11788" width="10.625" style="1" customWidth="1"/>
    <col min="11789" max="11789" width="11.125" style="1" customWidth="1"/>
    <col min="11790" max="11790" width="10.375" style="1" customWidth="1"/>
    <col min="11791" max="11791" width="11.375" style="1" customWidth="1"/>
    <col min="11792" max="11792" width="18" style="1" customWidth="1"/>
    <col min="11793" max="11793" width="15.875" style="1" customWidth="1"/>
    <col min="11794" max="11794" width="17.125" style="1" customWidth="1"/>
    <col min="11795" max="11795" width="15.125" style="1" customWidth="1"/>
    <col min="11796" max="12036" width="8.875" style="1"/>
    <col min="12037" max="12037" width="4" style="1" customWidth="1"/>
    <col min="12038" max="12038" width="29.5" style="1" customWidth="1"/>
    <col min="12039" max="12039" width="39.375" style="1" customWidth="1"/>
    <col min="12040" max="12040" width="20.5" style="1" customWidth="1"/>
    <col min="12041" max="12041" width="8.875" style="1"/>
    <col min="12042" max="12042" width="9" style="1" customWidth="1"/>
    <col min="12043" max="12043" width="11.125" style="1" customWidth="1"/>
    <col min="12044" max="12044" width="10.625" style="1" customWidth="1"/>
    <col min="12045" max="12045" width="11.125" style="1" customWidth="1"/>
    <col min="12046" max="12046" width="10.375" style="1" customWidth="1"/>
    <col min="12047" max="12047" width="11.375" style="1" customWidth="1"/>
    <col min="12048" max="12048" width="18" style="1" customWidth="1"/>
    <col min="12049" max="12049" width="15.875" style="1" customWidth="1"/>
    <col min="12050" max="12050" width="17.125" style="1" customWidth="1"/>
    <col min="12051" max="12051" width="15.125" style="1" customWidth="1"/>
    <col min="12052" max="12292" width="8.875" style="1"/>
    <col min="12293" max="12293" width="4" style="1" customWidth="1"/>
    <col min="12294" max="12294" width="29.5" style="1" customWidth="1"/>
    <col min="12295" max="12295" width="39.375" style="1" customWidth="1"/>
    <col min="12296" max="12296" width="20.5" style="1" customWidth="1"/>
    <col min="12297" max="12297" width="8.875" style="1"/>
    <col min="12298" max="12298" width="9" style="1" customWidth="1"/>
    <col min="12299" max="12299" width="11.125" style="1" customWidth="1"/>
    <col min="12300" max="12300" width="10.625" style="1" customWidth="1"/>
    <col min="12301" max="12301" width="11.125" style="1" customWidth="1"/>
    <col min="12302" max="12302" width="10.375" style="1" customWidth="1"/>
    <col min="12303" max="12303" width="11.375" style="1" customWidth="1"/>
    <col min="12304" max="12304" width="18" style="1" customWidth="1"/>
    <col min="12305" max="12305" width="15.875" style="1" customWidth="1"/>
    <col min="12306" max="12306" width="17.125" style="1" customWidth="1"/>
    <col min="12307" max="12307" width="15.125" style="1" customWidth="1"/>
    <col min="12308" max="12548" width="8.875" style="1"/>
    <col min="12549" max="12549" width="4" style="1" customWidth="1"/>
    <col min="12550" max="12550" width="29.5" style="1" customWidth="1"/>
    <col min="12551" max="12551" width="39.375" style="1" customWidth="1"/>
    <col min="12552" max="12552" width="20.5" style="1" customWidth="1"/>
    <col min="12553" max="12553" width="8.875" style="1"/>
    <col min="12554" max="12554" width="9" style="1" customWidth="1"/>
    <col min="12555" max="12555" width="11.125" style="1" customWidth="1"/>
    <col min="12556" max="12556" width="10.625" style="1" customWidth="1"/>
    <col min="12557" max="12557" width="11.125" style="1" customWidth="1"/>
    <col min="12558" max="12558" width="10.375" style="1" customWidth="1"/>
    <col min="12559" max="12559" width="11.375" style="1" customWidth="1"/>
    <col min="12560" max="12560" width="18" style="1" customWidth="1"/>
    <col min="12561" max="12561" width="15.875" style="1" customWidth="1"/>
    <col min="12562" max="12562" width="17.125" style="1" customWidth="1"/>
    <col min="12563" max="12563" width="15.125" style="1" customWidth="1"/>
    <col min="12564" max="12804" width="8.875" style="1"/>
    <col min="12805" max="12805" width="4" style="1" customWidth="1"/>
    <col min="12806" max="12806" width="29.5" style="1" customWidth="1"/>
    <col min="12807" max="12807" width="39.375" style="1" customWidth="1"/>
    <col min="12808" max="12808" width="20.5" style="1" customWidth="1"/>
    <col min="12809" max="12809" width="8.875" style="1"/>
    <col min="12810" max="12810" width="9" style="1" customWidth="1"/>
    <col min="12811" max="12811" width="11.125" style="1" customWidth="1"/>
    <col min="12812" max="12812" width="10.625" style="1" customWidth="1"/>
    <col min="12813" max="12813" width="11.125" style="1" customWidth="1"/>
    <col min="12814" max="12814" width="10.375" style="1" customWidth="1"/>
    <col min="12815" max="12815" width="11.375" style="1" customWidth="1"/>
    <col min="12816" max="12816" width="18" style="1" customWidth="1"/>
    <col min="12817" max="12817" width="15.875" style="1" customWidth="1"/>
    <col min="12818" max="12818" width="17.125" style="1" customWidth="1"/>
    <col min="12819" max="12819" width="15.125" style="1" customWidth="1"/>
    <col min="12820" max="13060" width="8.875" style="1"/>
    <col min="13061" max="13061" width="4" style="1" customWidth="1"/>
    <col min="13062" max="13062" width="29.5" style="1" customWidth="1"/>
    <col min="13063" max="13063" width="39.375" style="1" customWidth="1"/>
    <col min="13064" max="13064" width="20.5" style="1" customWidth="1"/>
    <col min="13065" max="13065" width="8.875" style="1"/>
    <col min="13066" max="13066" width="9" style="1" customWidth="1"/>
    <col min="13067" max="13067" width="11.125" style="1" customWidth="1"/>
    <col min="13068" max="13068" width="10.625" style="1" customWidth="1"/>
    <col min="13069" max="13069" width="11.125" style="1" customWidth="1"/>
    <col min="13070" max="13070" width="10.375" style="1" customWidth="1"/>
    <col min="13071" max="13071" width="11.375" style="1" customWidth="1"/>
    <col min="13072" max="13072" width="18" style="1" customWidth="1"/>
    <col min="13073" max="13073" width="15.875" style="1" customWidth="1"/>
    <col min="13074" max="13074" width="17.125" style="1" customWidth="1"/>
    <col min="13075" max="13075" width="15.125" style="1" customWidth="1"/>
    <col min="13076" max="13316" width="8.875" style="1"/>
    <col min="13317" max="13317" width="4" style="1" customWidth="1"/>
    <col min="13318" max="13318" width="29.5" style="1" customWidth="1"/>
    <col min="13319" max="13319" width="39.375" style="1" customWidth="1"/>
    <col min="13320" max="13320" width="20.5" style="1" customWidth="1"/>
    <col min="13321" max="13321" width="8.875" style="1"/>
    <col min="13322" max="13322" width="9" style="1" customWidth="1"/>
    <col min="13323" max="13323" width="11.125" style="1" customWidth="1"/>
    <col min="13324" max="13324" width="10.625" style="1" customWidth="1"/>
    <col min="13325" max="13325" width="11.125" style="1" customWidth="1"/>
    <col min="13326" max="13326" width="10.375" style="1" customWidth="1"/>
    <col min="13327" max="13327" width="11.375" style="1" customWidth="1"/>
    <col min="13328" max="13328" width="18" style="1" customWidth="1"/>
    <col min="13329" max="13329" width="15.875" style="1" customWidth="1"/>
    <col min="13330" max="13330" width="17.125" style="1" customWidth="1"/>
    <col min="13331" max="13331" width="15.125" style="1" customWidth="1"/>
    <col min="13332" max="13572" width="8.875" style="1"/>
    <col min="13573" max="13573" width="4" style="1" customWidth="1"/>
    <col min="13574" max="13574" width="29.5" style="1" customWidth="1"/>
    <col min="13575" max="13575" width="39.375" style="1" customWidth="1"/>
    <col min="13576" max="13576" width="20.5" style="1" customWidth="1"/>
    <col min="13577" max="13577" width="8.875" style="1"/>
    <col min="13578" max="13578" width="9" style="1" customWidth="1"/>
    <col min="13579" max="13579" width="11.125" style="1" customWidth="1"/>
    <col min="13580" max="13580" width="10.625" style="1" customWidth="1"/>
    <col min="13581" max="13581" width="11.125" style="1" customWidth="1"/>
    <col min="13582" max="13582" width="10.375" style="1" customWidth="1"/>
    <col min="13583" max="13583" width="11.375" style="1" customWidth="1"/>
    <col min="13584" max="13584" width="18" style="1" customWidth="1"/>
    <col min="13585" max="13585" width="15.875" style="1" customWidth="1"/>
    <col min="13586" max="13586" width="17.125" style="1" customWidth="1"/>
    <col min="13587" max="13587" width="15.125" style="1" customWidth="1"/>
    <col min="13588" max="13828" width="8.875" style="1"/>
    <col min="13829" max="13829" width="4" style="1" customWidth="1"/>
    <col min="13830" max="13830" width="29.5" style="1" customWidth="1"/>
    <col min="13831" max="13831" width="39.375" style="1" customWidth="1"/>
    <col min="13832" max="13832" width="20.5" style="1" customWidth="1"/>
    <col min="13833" max="13833" width="8.875" style="1"/>
    <col min="13834" max="13834" width="9" style="1" customWidth="1"/>
    <col min="13835" max="13835" width="11.125" style="1" customWidth="1"/>
    <col min="13836" max="13836" width="10.625" style="1" customWidth="1"/>
    <col min="13837" max="13837" width="11.125" style="1" customWidth="1"/>
    <col min="13838" max="13838" width="10.375" style="1" customWidth="1"/>
    <col min="13839" max="13839" width="11.375" style="1" customWidth="1"/>
    <col min="13840" max="13840" width="18" style="1" customWidth="1"/>
    <col min="13841" max="13841" width="15.875" style="1" customWidth="1"/>
    <col min="13842" max="13842" width="17.125" style="1" customWidth="1"/>
    <col min="13843" max="13843" width="15.125" style="1" customWidth="1"/>
    <col min="13844" max="14084" width="8.875" style="1"/>
    <col min="14085" max="14085" width="4" style="1" customWidth="1"/>
    <col min="14086" max="14086" width="29.5" style="1" customWidth="1"/>
    <col min="14087" max="14087" width="39.375" style="1" customWidth="1"/>
    <col min="14088" max="14088" width="20.5" style="1" customWidth="1"/>
    <col min="14089" max="14089" width="8.875" style="1"/>
    <col min="14090" max="14090" width="9" style="1" customWidth="1"/>
    <col min="14091" max="14091" width="11.125" style="1" customWidth="1"/>
    <col min="14092" max="14092" width="10.625" style="1" customWidth="1"/>
    <col min="14093" max="14093" width="11.125" style="1" customWidth="1"/>
    <col min="14094" max="14094" width="10.375" style="1" customWidth="1"/>
    <col min="14095" max="14095" width="11.375" style="1" customWidth="1"/>
    <col min="14096" max="14096" width="18" style="1" customWidth="1"/>
    <col min="14097" max="14097" width="15.875" style="1" customWidth="1"/>
    <col min="14098" max="14098" width="17.125" style="1" customWidth="1"/>
    <col min="14099" max="14099" width="15.125" style="1" customWidth="1"/>
    <col min="14100" max="14340" width="8.875" style="1"/>
    <col min="14341" max="14341" width="4" style="1" customWidth="1"/>
    <col min="14342" max="14342" width="29.5" style="1" customWidth="1"/>
    <col min="14343" max="14343" width="39.375" style="1" customWidth="1"/>
    <col min="14344" max="14344" width="20.5" style="1" customWidth="1"/>
    <col min="14345" max="14345" width="8.875" style="1"/>
    <col min="14346" max="14346" width="9" style="1" customWidth="1"/>
    <col min="14347" max="14347" width="11.125" style="1" customWidth="1"/>
    <col min="14348" max="14348" width="10.625" style="1" customWidth="1"/>
    <col min="14349" max="14349" width="11.125" style="1" customWidth="1"/>
    <col min="14350" max="14350" width="10.375" style="1" customWidth="1"/>
    <col min="14351" max="14351" width="11.375" style="1" customWidth="1"/>
    <col min="14352" max="14352" width="18" style="1" customWidth="1"/>
    <col min="14353" max="14353" width="15.875" style="1" customWidth="1"/>
    <col min="14354" max="14354" width="17.125" style="1" customWidth="1"/>
    <col min="14355" max="14355" width="15.125" style="1" customWidth="1"/>
    <col min="14356" max="14596" width="8.875" style="1"/>
    <col min="14597" max="14597" width="4" style="1" customWidth="1"/>
    <col min="14598" max="14598" width="29.5" style="1" customWidth="1"/>
    <col min="14599" max="14599" width="39.375" style="1" customWidth="1"/>
    <col min="14600" max="14600" width="20.5" style="1" customWidth="1"/>
    <col min="14601" max="14601" width="8.875" style="1"/>
    <col min="14602" max="14602" width="9" style="1" customWidth="1"/>
    <col min="14603" max="14603" width="11.125" style="1" customWidth="1"/>
    <col min="14604" max="14604" width="10.625" style="1" customWidth="1"/>
    <col min="14605" max="14605" width="11.125" style="1" customWidth="1"/>
    <col min="14606" max="14606" width="10.375" style="1" customWidth="1"/>
    <col min="14607" max="14607" width="11.375" style="1" customWidth="1"/>
    <col min="14608" max="14608" width="18" style="1" customWidth="1"/>
    <col min="14609" max="14609" width="15.875" style="1" customWidth="1"/>
    <col min="14610" max="14610" width="17.125" style="1" customWidth="1"/>
    <col min="14611" max="14611" width="15.125" style="1" customWidth="1"/>
    <col min="14612" max="14852" width="8.875" style="1"/>
    <col min="14853" max="14853" width="4" style="1" customWidth="1"/>
    <col min="14854" max="14854" width="29.5" style="1" customWidth="1"/>
    <col min="14855" max="14855" width="39.375" style="1" customWidth="1"/>
    <col min="14856" max="14856" width="20.5" style="1" customWidth="1"/>
    <col min="14857" max="14857" width="8.875" style="1"/>
    <col min="14858" max="14858" width="9" style="1" customWidth="1"/>
    <col min="14859" max="14859" width="11.125" style="1" customWidth="1"/>
    <col min="14860" max="14860" width="10.625" style="1" customWidth="1"/>
    <col min="14861" max="14861" width="11.125" style="1" customWidth="1"/>
    <col min="14862" max="14862" width="10.375" style="1" customWidth="1"/>
    <col min="14863" max="14863" width="11.375" style="1" customWidth="1"/>
    <col min="14864" max="14864" width="18" style="1" customWidth="1"/>
    <col min="14865" max="14865" width="15.875" style="1" customWidth="1"/>
    <col min="14866" max="14866" width="17.125" style="1" customWidth="1"/>
    <col min="14867" max="14867" width="15.125" style="1" customWidth="1"/>
    <col min="14868" max="15108" width="8.875" style="1"/>
    <col min="15109" max="15109" width="4" style="1" customWidth="1"/>
    <col min="15110" max="15110" width="29.5" style="1" customWidth="1"/>
    <col min="15111" max="15111" width="39.375" style="1" customWidth="1"/>
    <col min="15112" max="15112" width="20.5" style="1" customWidth="1"/>
    <col min="15113" max="15113" width="8.875" style="1"/>
    <col min="15114" max="15114" width="9" style="1" customWidth="1"/>
    <col min="15115" max="15115" width="11.125" style="1" customWidth="1"/>
    <col min="15116" max="15116" width="10.625" style="1" customWidth="1"/>
    <col min="15117" max="15117" width="11.125" style="1" customWidth="1"/>
    <col min="15118" max="15118" width="10.375" style="1" customWidth="1"/>
    <col min="15119" max="15119" width="11.375" style="1" customWidth="1"/>
    <col min="15120" max="15120" width="18" style="1" customWidth="1"/>
    <col min="15121" max="15121" width="15.875" style="1" customWidth="1"/>
    <col min="15122" max="15122" width="17.125" style="1" customWidth="1"/>
    <col min="15123" max="15123" width="15.125" style="1" customWidth="1"/>
    <col min="15124" max="15364" width="8.875" style="1"/>
    <col min="15365" max="15365" width="4" style="1" customWidth="1"/>
    <col min="15366" max="15366" width="29.5" style="1" customWidth="1"/>
    <col min="15367" max="15367" width="39.375" style="1" customWidth="1"/>
    <col min="15368" max="15368" width="20.5" style="1" customWidth="1"/>
    <col min="15369" max="15369" width="8.875" style="1"/>
    <col min="15370" max="15370" width="9" style="1" customWidth="1"/>
    <col min="15371" max="15371" width="11.125" style="1" customWidth="1"/>
    <col min="15372" max="15372" width="10.625" style="1" customWidth="1"/>
    <col min="15373" max="15373" width="11.125" style="1" customWidth="1"/>
    <col min="15374" max="15374" width="10.375" style="1" customWidth="1"/>
    <col min="15375" max="15375" width="11.375" style="1" customWidth="1"/>
    <col min="15376" max="15376" width="18" style="1" customWidth="1"/>
    <col min="15377" max="15377" width="15.875" style="1" customWidth="1"/>
    <col min="15378" max="15378" width="17.125" style="1" customWidth="1"/>
    <col min="15379" max="15379" width="15.125" style="1" customWidth="1"/>
    <col min="15380" max="15620" width="8.875" style="1"/>
    <col min="15621" max="15621" width="4" style="1" customWidth="1"/>
    <col min="15622" max="15622" width="29.5" style="1" customWidth="1"/>
    <col min="15623" max="15623" width="39.375" style="1" customWidth="1"/>
    <col min="15624" max="15624" width="20.5" style="1" customWidth="1"/>
    <col min="15625" max="15625" width="8.875" style="1"/>
    <col min="15626" max="15626" width="9" style="1" customWidth="1"/>
    <col min="15627" max="15627" width="11.125" style="1" customWidth="1"/>
    <col min="15628" max="15628" width="10.625" style="1" customWidth="1"/>
    <col min="15629" max="15629" width="11.125" style="1" customWidth="1"/>
    <col min="15630" max="15630" width="10.375" style="1" customWidth="1"/>
    <col min="15631" max="15631" width="11.375" style="1" customWidth="1"/>
    <col min="15632" max="15632" width="18" style="1" customWidth="1"/>
    <col min="15633" max="15633" width="15.875" style="1" customWidth="1"/>
    <col min="15634" max="15634" width="17.125" style="1" customWidth="1"/>
    <col min="15635" max="15635" width="15.125" style="1" customWidth="1"/>
    <col min="15636" max="15876" width="8.875" style="1"/>
    <col min="15877" max="15877" width="4" style="1" customWidth="1"/>
    <col min="15878" max="15878" width="29.5" style="1" customWidth="1"/>
    <col min="15879" max="15879" width="39.375" style="1" customWidth="1"/>
    <col min="15880" max="15880" width="20.5" style="1" customWidth="1"/>
    <col min="15881" max="15881" width="8.875" style="1"/>
    <col min="15882" max="15882" width="9" style="1" customWidth="1"/>
    <col min="15883" max="15883" width="11.125" style="1" customWidth="1"/>
    <col min="15884" max="15884" width="10.625" style="1" customWidth="1"/>
    <col min="15885" max="15885" width="11.125" style="1" customWidth="1"/>
    <col min="15886" max="15886" width="10.375" style="1" customWidth="1"/>
    <col min="15887" max="15887" width="11.375" style="1" customWidth="1"/>
    <col min="15888" max="15888" width="18" style="1" customWidth="1"/>
    <col min="15889" max="15889" width="15.875" style="1" customWidth="1"/>
    <col min="15890" max="15890" width="17.125" style="1" customWidth="1"/>
    <col min="15891" max="15891" width="15.125" style="1" customWidth="1"/>
    <col min="15892" max="16132" width="8.875" style="1"/>
    <col min="16133" max="16133" width="4" style="1" customWidth="1"/>
    <col min="16134" max="16134" width="29.5" style="1" customWidth="1"/>
    <col min="16135" max="16135" width="39.375" style="1" customWidth="1"/>
    <col min="16136" max="16136" width="20.5" style="1" customWidth="1"/>
    <col min="16137" max="16137" width="8.875" style="1"/>
    <col min="16138" max="16138" width="9" style="1" customWidth="1"/>
    <col min="16139" max="16139" width="11.125" style="1" customWidth="1"/>
    <col min="16140" max="16140" width="10.625" style="1" customWidth="1"/>
    <col min="16141" max="16141" width="11.125" style="1" customWidth="1"/>
    <col min="16142" max="16142" width="10.375" style="1" customWidth="1"/>
    <col min="16143" max="16143" width="11.375" style="1" customWidth="1"/>
    <col min="16144" max="16144" width="18" style="1" customWidth="1"/>
    <col min="16145" max="16145" width="15.875" style="1" customWidth="1"/>
    <col min="16146" max="16146" width="17.125" style="1" customWidth="1"/>
    <col min="16147" max="16147" width="15.125" style="1" customWidth="1"/>
    <col min="16148" max="16384" width="8.875" style="1"/>
  </cols>
  <sheetData>
    <row r="1" spans="1:81" x14ac:dyDescent="0.2">
      <c r="A1" s="232" t="s">
        <v>226</v>
      </c>
      <c r="B1" s="232"/>
      <c r="C1" s="232"/>
      <c r="D1" s="232"/>
      <c r="E1" s="232"/>
      <c r="F1" s="232"/>
      <c r="G1" s="232"/>
      <c r="H1" s="232"/>
      <c r="I1" s="232"/>
      <c r="J1" s="232"/>
      <c r="K1" s="232"/>
      <c r="L1" s="232"/>
      <c r="M1" s="232"/>
      <c r="N1" s="232"/>
      <c r="O1" s="232"/>
      <c r="P1" s="232"/>
      <c r="Q1" s="232"/>
      <c r="R1" s="232"/>
      <c r="S1" s="232"/>
    </row>
    <row r="2" spans="1:81" x14ac:dyDescent="0.2">
      <c r="A2" s="233" t="s">
        <v>255</v>
      </c>
      <c r="B2" s="233"/>
      <c r="C2" s="233"/>
      <c r="D2" s="233"/>
      <c r="E2" s="233"/>
      <c r="F2" s="233"/>
      <c r="G2" s="233"/>
      <c r="H2" s="233"/>
      <c r="I2" s="233"/>
      <c r="J2" s="233"/>
      <c r="K2" s="233"/>
      <c r="L2" s="233"/>
      <c r="M2" s="233"/>
      <c r="N2" s="233"/>
      <c r="O2" s="233"/>
      <c r="P2" s="233"/>
      <c r="Q2" s="233"/>
      <c r="R2" s="233"/>
      <c r="S2" s="233"/>
    </row>
    <row r="3" spans="1:81" x14ac:dyDescent="0.2">
      <c r="A3" s="233" t="s">
        <v>273</v>
      </c>
      <c r="B3" s="233"/>
      <c r="C3" s="233"/>
      <c r="D3" s="233"/>
      <c r="E3" s="233"/>
      <c r="F3" s="233"/>
      <c r="G3" s="233"/>
      <c r="H3" s="233"/>
      <c r="I3" s="233"/>
      <c r="J3" s="233"/>
      <c r="K3" s="233"/>
      <c r="L3" s="233"/>
      <c r="M3" s="233"/>
      <c r="N3" s="233"/>
      <c r="O3" s="233"/>
      <c r="P3" s="233"/>
      <c r="Q3" s="233"/>
      <c r="R3" s="233"/>
      <c r="S3" s="233"/>
    </row>
    <row r="4" spans="1:81" x14ac:dyDescent="0.2">
      <c r="A4" s="2"/>
      <c r="B4" s="2"/>
      <c r="C4" s="2"/>
      <c r="D4" s="2"/>
      <c r="E4" s="2"/>
      <c r="F4" s="2"/>
      <c r="G4" s="2"/>
      <c r="H4" s="2"/>
      <c r="I4" s="2"/>
      <c r="J4" s="2"/>
      <c r="K4" s="2"/>
      <c r="L4" s="2"/>
      <c r="M4" s="2"/>
      <c r="N4" s="2"/>
      <c r="O4" s="2"/>
      <c r="P4" s="2"/>
      <c r="Q4" s="2"/>
      <c r="R4" s="2"/>
      <c r="S4" s="2"/>
    </row>
    <row r="5" spans="1:81" ht="28.35" customHeight="1" x14ac:dyDescent="0.2">
      <c r="A5" s="208" t="s">
        <v>0</v>
      </c>
      <c r="B5" s="234" t="s">
        <v>1</v>
      </c>
      <c r="C5" s="234" t="s">
        <v>2</v>
      </c>
      <c r="D5" s="234" t="s">
        <v>3</v>
      </c>
      <c r="E5" s="211" t="s">
        <v>4</v>
      </c>
      <c r="F5" s="209" t="s">
        <v>67</v>
      </c>
      <c r="G5" s="209" t="s">
        <v>64</v>
      </c>
      <c r="H5" s="209" t="s">
        <v>5</v>
      </c>
      <c r="I5" s="209" t="s">
        <v>6</v>
      </c>
      <c r="J5" s="227" t="s">
        <v>7</v>
      </c>
      <c r="K5" s="208" t="s">
        <v>8</v>
      </c>
      <c r="L5" s="208"/>
      <c r="M5" s="229" t="s">
        <v>9</v>
      </c>
      <c r="N5" s="230"/>
      <c r="O5" s="230"/>
      <c r="P5" s="231"/>
      <c r="Q5" s="217" t="s">
        <v>10</v>
      </c>
      <c r="R5" s="218"/>
      <c r="S5" s="208" t="s">
        <v>11</v>
      </c>
      <c r="T5" s="209" t="s">
        <v>62</v>
      </c>
      <c r="U5" s="209" t="s">
        <v>147</v>
      </c>
    </row>
    <row r="6" spans="1:81" ht="21.75" customHeight="1" x14ac:dyDescent="0.2">
      <c r="A6" s="234"/>
      <c r="B6" s="235"/>
      <c r="C6" s="235"/>
      <c r="D6" s="235"/>
      <c r="E6" s="236"/>
      <c r="F6" s="209"/>
      <c r="G6" s="209"/>
      <c r="H6" s="209"/>
      <c r="I6" s="209"/>
      <c r="J6" s="227"/>
      <c r="K6" s="76" t="s">
        <v>12</v>
      </c>
      <c r="L6" s="77" t="s">
        <v>13</v>
      </c>
      <c r="M6" s="210" t="s">
        <v>12</v>
      </c>
      <c r="N6" s="211"/>
      <c r="O6" s="212" t="s">
        <v>13</v>
      </c>
      <c r="P6" s="213"/>
      <c r="Q6" s="219"/>
      <c r="R6" s="220"/>
      <c r="S6" s="208"/>
      <c r="T6" s="209"/>
      <c r="U6" s="209"/>
    </row>
    <row r="7" spans="1:81" ht="178.5" customHeight="1" x14ac:dyDescent="0.2">
      <c r="A7" s="128">
        <v>1</v>
      </c>
      <c r="B7" s="18" t="s">
        <v>14</v>
      </c>
      <c r="C7" s="98" t="s">
        <v>66</v>
      </c>
      <c r="D7" s="129" t="s">
        <v>178</v>
      </c>
      <c r="E7" s="129" t="s">
        <v>179</v>
      </c>
      <c r="F7" s="100" t="s">
        <v>68</v>
      </c>
      <c r="G7" s="108" t="s">
        <v>69</v>
      </c>
      <c r="H7" s="101" t="s">
        <v>15</v>
      </c>
      <c r="I7" s="101">
        <v>100</v>
      </c>
      <c r="J7" s="103">
        <v>9499032136</v>
      </c>
      <c r="K7" s="101">
        <v>100.35</v>
      </c>
      <c r="L7" s="103">
        <v>9532854958</v>
      </c>
      <c r="M7" s="124">
        <v>99.65</v>
      </c>
      <c r="N7" s="125" t="s">
        <v>16</v>
      </c>
      <c r="O7" s="106">
        <f t="shared" ref="O7:O42" si="0">L7/J7*100</f>
        <v>100.35606598141527</v>
      </c>
      <c r="P7" s="122" t="s">
        <v>16</v>
      </c>
      <c r="Q7" s="119">
        <f>M7-O7</f>
        <v>-0.70606598141526433</v>
      </c>
      <c r="R7" s="126" t="s">
        <v>16</v>
      </c>
      <c r="S7" s="107" t="s">
        <v>146</v>
      </c>
      <c r="T7" s="108" t="s">
        <v>149</v>
      </c>
      <c r="U7" s="127" t="s">
        <v>148</v>
      </c>
    </row>
    <row r="8" spans="1:81" ht="78.75" customHeight="1" x14ac:dyDescent="0.2">
      <c r="A8" s="71"/>
      <c r="B8" s="16"/>
      <c r="C8" s="69"/>
      <c r="D8" s="130"/>
      <c r="E8" s="130"/>
      <c r="F8" s="30" t="s">
        <v>70</v>
      </c>
      <c r="G8" s="30" t="s">
        <v>71</v>
      </c>
      <c r="H8" s="31" t="s">
        <v>39</v>
      </c>
      <c r="I8" s="31">
        <v>100</v>
      </c>
      <c r="J8" s="32">
        <f>J9+J10</f>
        <v>13100000</v>
      </c>
      <c r="K8" s="31">
        <v>100</v>
      </c>
      <c r="L8" s="32">
        <f>L9+L10</f>
        <v>13100000</v>
      </c>
      <c r="M8" s="33">
        <f t="shared" ref="M8:M22" si="1">K8/I8*100</f>
        <v>100</v>
      </c>
      <c r="N8" s="34" t="s">
        <v>16</v>
      </c>
      <c r="O8" s="78">
        <f t="shared" si="0"/>
        <v>100</v>
      </c>
      <c r="P8" s="35" t="s">
        <v>16</v>
      </c>
      <c r="Q8" s="79">
        <f t="shared" ref="Q8:Q42" si="2">M8-O8</f>
        <v>0</v>
      </c>
      <c r="R8" s="36" t="s">
        <v>16</v>
      </c>
      <c r="S8" s="214" t="s">
        <v>40</v>
      </c>
      <c r="T8" s="214" t="s">
        <v>58</v>
      </c>
      <c r="U8" s="214" t="s">
        <v>41</v>
      </c>
    </row>
    <row r="9" spans="1:81" ht="87.75" customHeight="1" x14ac:dyDescent="0.2">
      <c r="A9" s="71"/>
      <c r="B9" s="16"/>
      <c r="C9" s="69"/>
      <c r="D9" s="130"/>
      <c r="E9" s="130"/>
      <c r="F9" s="83" t="s">
        <v>73</v>
      </c>
      <c r="G9" s="83" t="s">
        <v>180</v>
      </c>
      <c r="H9" s="28" t="s">
        <v>39</v>
      </c>
      <c r="I9" s="28">
        <v>7</v>
      </c>
      <c r="J9" s="11">
        <v>4700000</v>
      </c>
      <c r="K9" s="28">
        <v>7</v>
      </c>
      <c r="L9" s="11">
        <v>4700000</v>
      </c>
      <c r="M9" s="12">
        <f t="shared" si="1"/>
        <v>100</v>
      </c>
      <c r="N9" s="13" t="s">
        <v>16</v>
      </c>
      <c r="O9" s="80">
        <f t="shared" si="0"/>
        <v>100</v>
      </c>
      <c r="P9" s="13" t="s">
        <v>16</v>
      </c>
      <c r="Q9" s="81">
        <f t="shared" si="2"/>
        <v>0</v>
      </c>
      <c r="R9" s="84" t="s">
        <v>16</v>
      </c>
      <c r="S9" s="215"/>
      <c r="T9" s="215"/>
      <c r="U9" s="215"/>
    </row>
    <row r="10" spans="1:81" ht="114" customHeight="1" x14ac:dyDescent="0.2">
      <c r="A10" s="71"/>
      <c r="B10" s="16"/>
      <c r="C10" s="69"/>
      <c r="D10" s="130"/>
      <c r="E10" s="130"/>
      <c r="F10" s="10" t="s">
        <v>228</v>
      </c>
      <c r="G10" s="10" t="s">
        <v>75</v>
      </c>
      <c r="H10" s="28" t="s">
        <v>39</v>
      </c>
      <c r="I10" s="28">
        <v>1</v>
      </c>
      <c r="J10" s="11">
        <v>8400000</v>
      </c>
      <c r="K10" s="28">
        <v>1</v>
      </c>
      <c r="L10" s="11">
        <v>8400000</v>
      </c>
      <c r="M10" s="12">
        <f t="shared" si="1"/>
        <v>100</v>
      </c>
      <c r="N10" s="13" t="s">
        <v>16</v>
      </c>
      <c r="O10" s="80">
        <f t="shared" si="0"/>
        <v>100</v>
      </c>
      <c r="P10" s="13" t="s">
        <v>16</v>
      </c>
      <c r="Q10" s="81">
        <f t="shared" si="2"/>
        <v>0</v>
      </c>
      <c r="R10" s="82"/>
      <c r="S10" s="216"/>
      <c r="T10" s="216"/>
      <c r="U10" s="216"/>
    </row>
    <row r="11" spans="1:81" ht="186" customHeight="1" x14ac:dyDescent="0.2">
      <c r="A11" s="72"/>
      <c r="B11" s="23"/>
      <c r="C11" s="70"/>
      <c r="D11" s="182"/>
      <c r="E11" s="182"/>
      <c r="F11" s="30" t="s">
        <v>77</v>
      </c>
      <c r="G11" s="30" t="s">
        <v>78</v>
      </c>
      <c r="H11" s="157" t="s">
        <v>72</v>
      </c>
      <c r="I11" s="157">
        <v>1</v>
      </c>
      <c r="J11" s="32">
        <f>J12</f>
        <v>5000000</v>
      </c>
      <c r="K11" s="157">
        <v>1</v>
      </c>
      <c r="L11" s="32">
        <f>L12</f>
        <v>5000000</v>
      </c>
      <c r="M11" s="33">
        <f t="shared" si="1"/>
        <v>100</v>
      </c>
      <c r="N11" s="159" t="s">
        <v>179</v>
      </c>
      <c r="O11" s="78">
        <f t="shared" si="0"/>
        <v>100</v>
      </c>
      <c r="P11" s="159" t="s">
        <v>16</v>
      </c>
      <c r="Q11" s="222" t="s">
        <v>179</v>
      </c>
      <c r="R11" s="223"/>
      <c r="S11" s="204" t="s">
        <v>169</v>
      </c>
      <c r="T11" s="214" t="s">
        <v>171</v>
      </c>
      <c r="U11" s="204" t="s">
        <v>170</v>
      </c>
    </row>
    <row r="12" spans="1:81" ht="101.25" customHeight="1" x14ac:dyDescent="0.2">
      <c r="A12" s="183"/>
      <c r="B12" s="10"/>
      <c r="C12" s="184"/>
      <c r="D12" s="185"/>
      <c r="E12" s="185"/>
      <c r="F12" s="10" t="s">
        <v>81</v>
      </c>
      <c r="G12" s="10" t="s">
        <v>82</v>
      </c>
      <c r="H12" s="156" t="s">
        <v>274</v>
      </c>
      <c r="I12" s="156">
        <v>1</v>
      </c>
      <c r="J12" s="11">
        <v>5000000</v>
      </c>
      <c r="K12" s="156">
        <v>1</v>
      </c>
      <c r="L12" s="11">
        <v>5000000</v>
      </c>
      <c r="M12" s="200">
        <f t="shared" si="1"/>
        <v>100</v>
      </c>
      <c r="N12" s="160" t="s">
        <v>16</v>
      </c>
      <c r="O12" s="201">
        <f t="shared" si="0"/>
        <v>100</v>
      </c>
      <c r="P12" s="160" t="s">
        <v>179</v>
      </c>
      <c r="Q12" s="228"/>
      <c r="R12" s="207"/>
      <c r="S12" s="221"/>
      <c r="T12" s="216"/>
      <c r="U12" s="221"/>
    </row>
    <row r="13" spans="1:81" ht="94.5" customHeight="1" x14ac:dyDescent="0.2">
      <c r="A13" s="183"/>
      <c r="B13" s="10"/>
      <c r="C13" s="184"/>
      <c r="D13" s="185"/>
      <c r="E13" s="185"/>
      <c r="F13" s="38" t="s">
        <v>79</v>
      </c>
      <c r="G13" s="30" t="s">
        <v>80</v>
      </c>
      <c r="H13" s="31" t="s">
        <v>15</v>
      </c>
      <c r="I13" s="31">
        <v>100</v>
      </c>
      <c r="J13" s="32">
        <v>118839950</v>
      </c>
      <c r="K13" s="31">
        <v>100</v>
      </c>
      <c r="L13" s="32">
        <v>117664050</v>
      </c>
      <c r="M13" s="33">
        <f t="shared" si="1"/>
        <v>100</v>
      </c>
      <c r="N13" s="35" t="s">
        <v>16</v>
      </c>
      <c r="O13" s="78">
        <f t="shared" si="0"/>
        <v>99.010517927683409</v>
      </c>
      <c r="P13" s="35" t="s">
        <v>16</v>
      </c>
      <c r="Q13" s="79">
        <f t="shared" si="2"/>
        <v>0.98948207231659069</v>
      </c>
      <c r="R13" s="36" t="s">
        <v>16</v>
      </c>
      <c r="S13" s="37" t="s">
        <v>166</v>
      </c>
      <c r="T13" s="30" t="s">
        <v>168</v>
      </c>
      <c r="U13" s="37" t="s">
        <v>167</v>
      </c>
    </row>
    <row r="14" spans="1:81" ht="129" customHeight="1" x14ac:dyDescent="0.2">
      <c r="A14" s="183"/>
      <c r="B14" s="10"/>
      <c r="C14" s="184"/>
      <c r="D14" s="185"/>
      <c r="E14" s="185"/>
      <c r="F14" s="17" t="s">
        <v>84</v>
      </c>
      <c r="G14" s="18" t="s">
        <v>93</v>
      </c>
      <c r="H14" s="29" t="s">
        <v>27</v>
      </c>
      <c r="I14" s="29">
        <v>12</v>
      </c>
      <c r="J14" s="19">
        <v>29241190</v>
      </c>
      <c r="K14" s="28">
        <v>12</v>
      </c>
      <c r="L14" s="19">
        <v>28992740</v>
      </c>
      <c r="M14" s="88">
        <f t="shared" si="1"/>
        <v>100</v>
      </c>
      <c r="N14" s="13" t="s">
        <v>16</v>
      </c>
      <c r="O14" s="80">
        <f t="shared" si="0"/>
        <v>99.150342376626938</v>
      </c>
      <c r="P14" s="13" t="s">
        <v>16</v>
      </c>
      <c r="Q14" s="81">
        <f t="shared" si="2"/>
        <v>0.84965762337306217</v>
      </c>
      <c r="R14" s="82"/>
      <c r="S14" s="14" t="s">
        <v>28</v>
      </c>
      <c r="T14" s="10" t="s">
        <v>56</v>
      </c>
      <c r="U14" s="14" t="s">
        <v>55</v>
      </c>
    </row>
    <row r="15" spans="1:81" s="3" customFormat="1" ht="129.75" customHeight="1" x14ac:dyDescent="0.2">
      <c r="A15" s="183"/>
      <c r="B15" s="10"/>
      <c r="C15" s="184"/>
      <c r="D15" s="185"/>
      <c r="E15" s="185"/>
      <c r="F15" s="21" t="s">
        <v>85</v>
      </c>
      <c r="G15" s="10" t="s">
        <v>92</v>
      </c>
      <c r="H15" s="29" t="s">
        <v>27</v>
      </c>
      <c r="I15" s="28">
        <v>12</v>
      </c>
      <c r="J15" s="11">
        <v>47329510</v>
      </c>
      <c r="K15" s="28">
        <v>12</v>
      </c>
      <c r="L15" s="11">
        <v>47002670</v>
      </c>
      <c r="M15" s="12">
        <f t="shared" si="1"/>
        <v>100</v>
      </c>
      <c r="N15" s="89" t="s">
        <v>16</v>
      </c>
      <c r="O15" s="80">
        <f t="shared" si="0"/>
        <v>99.309437177777667</v>
      </c>
      <c r="P15" s="89" t="s">
        <v>16</v>
      </c>
      <c r="Q15" s="81">
        <f t="shared" si="2"/>
        <v>0.69056282222233278</v>
      </c>
      <c r="R15" s="90"/>
      <c r="S15" s="15" t="s">
        <v>172</v>
      </c>
      <c r="T15" s="10" t="s">
        <v>177</v>
      </c>
      <c r="U15" s="15" t="s">
        <v>173</v>
      </c>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row>
    <row r="16" spans="1:81" ht="94.5" customHeight="1" x14ac:dyDescent="0.2">
      <c r="A16" s="183"/>
      <c r="B16" s="10"/>
      <c r="C16" s="184"/>
      <c r="D16" s="185"/>
      <c r="E16" s="185"/>
      <c r="F16" s="22" t="s">
        <v>86</v>
      </c>
      <c r="G16" s="23" t="s">
        <v>91</v>
      </c>
      <c r="H16" s="29" t="s">
        <v>27</v>
      </c>
      <c r="I16" s="28">
        <v>12</v>
      </c>
      <c r="J16" s="24">
        <v>5225250</v>
      </c>
      <c r="K16" s="28">
        <v>12</v>
      </c>
      <c r="L16" s="24">
        <v>4699900</v>
      </c>
      <c r="M16" s="91">
        <f t="shared" si="1"/>
        <v>100</v>
      </c>
      <c r="N16" s="92" t="s">
        <v>16</v>
      </c>
      <c r="O16" s="80">
        <f t="shared" si="0"/>
        <v>89.945935601167406</v>
      </c>
      <c r="P16" s="92" t="s">
        <v>16</v>
      </c>
      <c r="Q16" s="81">
        <f t="shared" si="2"/>
        <v>10.054064398832594</v>
      </c>
      <c r="R16" s="93"/>
      <c r="S16" s="25" t="s">
        <v>174</v>
      </c>
      <c r="T16" s="10" t="s">
        <v>176</v>
      </c>
      <c r="U16" s="10" t="s">
        <v>175</v>
      </c>
    </row>
    <row r="17" spans="1:81" ht="128.25" customHeight="1" x14ac:dyDescent="0.2">
      <c r="A17" s="183"/>
      <c r="B17" s="10"/>
      <c r="C17" s="184"/>
      <c r="D17" s="185"/>
      <c r="E17" s="185"/>
      <c r="F17" s="21" t="s">
        <v>87</v>
      </c>
      <c r="G17" s="10" t="s">
        <v>90</v>
      </c>
      <c r="H17" s="29" t="s">
        <v>27</v>
      </c>
      <c r="I17" s="28">
        <v>12</v>
      </c>
      <c r="J17" s="11">
        <v>3600000</v>
      </c>
      <c r="K17" s="28">
        <v>12</v>
      </c>
      <c r="L17" s="11">
        <v>3600000</v>
      </c>
      <c r="M17" s="12">
        <f t="shared" si="1"/>
        <v>100</v>
      </c>
      <c r="N17" s="13" t="s">
        <v>16</v>
      </c>
      <c r="O17" s="80">
        <f t="shared" si="0"/>
        <v>100</v>
      </c>
      <c r="P17" s="94" t="s">
        <v>16</v>
      </c>
      <c r="Q17" s="81">
        <f t="shared" si="2"/>
        <v>0</v>
      </c>
      <c r="R17" s="93"/>
      <c r="S17" s="14" t="s">
        <v>23</v>
      </c>
      <c r="T17" s="10" t="s">
        <v>54</v>
      </c>
      <c r="U17" s="14" t="s">
        <v>24</v>
      </c>
    </row>
    <row r="18" spans="1:81" ht="225" customHeight="1" x14ac:dyDescent="0.2">
      <c r="A18" s="183"/>
      <c r="B18" s="10"/>
      <c r="C18" s="184"/>
      <c r="D18" s="185"/>
      <c r="E18" s="185"/>
      <c r="F18" s="21" t="s">
        <v>88</v>
      </c>
      <c r="G18" s="10" t="s">
        <v>89</v>
      </c>
      <c r="H18" s="28" t="s">
        <v>94</v>
      </c>
      <c r="I18" s="137">
        <v>150</v>
      </c>
      <c r="J18" s="11">
        <v>53034000</v>
      </c>
      <c r="K18" s="28">
        <v>288</v>
      </c>
      <c r="L18" s="11">
        <v>50730000</v>
      </c>
      <c r="M18" s="12">
        <f t="shared" si="1"/>
        <v>192</v>
      </c>
      <c r="N18" s="13" t="s">
        <v>16</v>
      </c>
      <c r="O18" s="80">
        <f t="shared" si="0"/>
        <v>95.655617151261453</v>
      </c>
      <c r="P18" s="13" t="s">
        <v>16</v>
      </c>
      <c r="Q18" s="81">
        <f t="shared" si="2"/>
        <v>96.344382848738547</v>
      </c>
      <c r="R18" s="82" t="s">
        <v>16</v>
      </c>
      <c r="S18" s="14" t="s">
        <v>25</v>
      </c>
      <c r="T18" s="10" t="s">
        <v>61</v>
      </c>
      <c r="U18" s="14" t="s">
        <v>26</v>
      </c>
    </row>
    <row r="19" spans="1:81" ht="136.5" customHeight="1" x14ac:dyDescent="0.2">
      <c r="A19" s="183"/>
      <c r="B19" s="10"/>
      <c r="C19" s="184"/>
      <c r="D19" s="185"/>
      <c r="E19" s="185"/>
      <c r="F19" s="30" t="s">
        <v>76</v>
      </c>
      <c r="G19" s="30" t="s">
        <v>95</v>
      </c>
      <c r="H19" s="31" t="s">
        <v>15</v>
      </c>
      <c r="I19" s="31">
        <v>100</v>
      </c>
      <c r="J19" s="32">
        <v>15265127353</v>
      </c>
      <c r="K19" s="31">
        <v>100</v>
      </c>
      <c r="L19" s="32">
        <v>15123105866</v>
      </c>
      <c r="M19" s="33">
        <f t="shared" si="1"/>
        <v>100</v>
      </c>
      <c r="N19" s="35" t="s">
        <v>16</v>
      </c>
      <c r="O19" s="78">
        <f t="shared" si="0"/>
        <v>99.069634443815573</v>
      </c>
      <c r="P19" s="35" t="s">
        <v>16</v>
      </c>
      <c r="Q19" s="79">
        <f t="shared" si="2"/>
        <v>0.93036555618442662</v>
      </c>
      <c r="R19" s="36" t="s">
        <v>16</v>
      </c>
      <c r="S19" s="214" t="s">
        <v>163</v>
      </c>
      <c r="T19" s="214" t="s">
        <v>165</v>
      </c>
      <c r="U19" s="214" t="s">
        <v>164</v>
      </c>
    </row>
    <row r="20" spans="1:81" ht="141" customHeight="1" x14ac:dyDescent="0.2">
      <c r="A20" s="183"/>
      <c r="B20" s="10"/>
      <c r="C20" s="184"/>
      <c r="D20" s="185"/>
      <c r="E20" s="185"/>
      <c r="F20" s="10" t="s">
        <v>96</v>
      </c>
      <c r="G20" s="10" t="s">
        <v>150</v>
      </c>
      <c r="H20" s="28" t="s">
        <v>275</v>
      </c>
      <c r="I20" s="28">
        <v>12</v>
      </c>
      <c r="J20" s="40">
        <v>9062893479</v>
      </c>
      <c r="K20" s="28">
        <v>12</v>
      </c>
      <c r="L20" s="40">
        <v>9106583094</v>
      </c>
      <c r="M20" s="12">
        <f t="shared" si="1"/>
        <v>100</v>
      </c>
      <c r="N20" s="13" t="s">
        <v>16</v>
      </c>
      <c r="O20" s="80">
        <f t="shared" si="0"/>
        <v>100.48207137269389</v>
      </c>
      <c r="P20" s="13" t="s">
        <v>16</v>
      </c>
      <c r="Q20" s="81">
        <f t="shared" si="2"/>
        <v>-0.48207137269389477</v>
      </c>
      <c r="R20" s="82" t="s">
        <v>16</v>
      </c>
      <c r="S20" s="216"/>
      <c r="T20" s="216"/>
      <c r="U20" s="216"/>
    </row>
    <row r="21" spans="1:81" ht="118.5" customHeight="1" x14ac:dyDescent="0.2">
      <c r="A21" s="183"/>
      <c r="B21" s="10"/>
      <c r="C21" s="184"/>
      <c r="D21" s="185"/>
      <c r="E21" s="185"/>
      <c r="F21" s="30" t="s">
        <v>97</v>
      </c>
      <c r="G21" s="30" t="s">
        <v>98</v>
      </c>
      <c r="H21" s="31" t="s">
        <v>15</v>
      </c>
      <c r="I21" s="31">
        <v>100</v>
      </c>
      <c r="J21" s="32">
        <f>SUM(J22:J23)</f>
        <v>41018000</v>
      </c>
      <c r="K21" s="31">
        <v>100</v>
      </c>
      <c r="L21" s="32">
        <f>SUM(L22:L23)</f>
        <v>36418000</v>
      </c>
      <c r="M21" s="33">
        <f t="shared" si="1"/>
        <v>100</v>
      </c>
      <c r="N21" s="35" t="s">
        <v>16</v>
      </c>
      <c r="O21" s="78">
        <f t="shared" si="0"/>
        <v>88.785411282851427</v>
      </c>
      <c r="P21" s="35" t="s">
        <v>16</v>
      </c>
      <c r="Q21" s="79">
        <f t="shared" si="2"/>
        <v>11.214588717148573</v>
      </c>
      <c r="R21" s="43" t="s">
        <v>16</v>
      </c>
      <c r="S21" s="86" t="s">
        <v>29</v>
      </c>
      <c r="T21" s="30" t="s">
        <v>57</v>
      </c>
      <c r="U21" s="37" t="s">
        <v>30</v>
      </c>
    </row>
    <row r="22" spans="1:81" ht="111" customHeight="1" x14ac:dyDescent="0.2">
      <c r="A22" s="183"/>
      <c r="B22" s="10"/>
      <c r="C22" s="184"/>
      <c r="D22" s="185"/>
      <c r="E22" s="185"/>
      <c r="F22" s="10" t="s">
        <v>99</v>
      </c>
      <c r="G22" s="10" t="s">
        <v>101</v>
      </c>
      <c r="H22" s="28" t="s">
        <v>103</v>
      </c>
      <c r="I22" s="28">
        <v>8</v>
      </c>
      <c r="J22" s="11">
        <v>20587000</v>
      </c>
      <c r="K22" s="28">
        <v>2</v>
      </c>
      <c r="L22" s="11">
        <v>20587000</v>
      </c>
      <c r="M22" s="12">
        <f t="shared" si="1"/>
        <v>25</v>
      </c>
      <c r="N22" s="13" t="s">
        <v>16</v>
      </c>
      <c r="O22" s="80">
        <f t="shared" si="0"/>
        <v>100</v>
      </c>
      <c r="P22" s="13" t="s">
        <v>16</v>
      </c>
      <c r="Q22" s="206" t="s">
        <v>22</v>
      </c>
      <c r="R22" s="207"/>
      <c r="S22" s="25" t="s">
        <v>33</v>
      </c>
      <c r="T22" s="10" t="s">
        <v>151</v>
      </c>
      <c r="U22" s="14" t="s">
        <v>34</v>
      </c>
    </row>
    <row r="23" spans="1:81" s="3" customFormat="1" ht="114" customHeight="1" x14ac:dyDescent="0.2">
      <c r="A23" s="183"/>
      <c r="B23" s="10"/>
      <c r="C23" s="184"/>
      <c r="D23" s="185"/>
      <c r="E23" s="185"/>
      <c r="F23" s="41" t="s">
        <v>100</v>
      </c>
      <c r="G23" s="41" t="s">
        <v>102</v>
      </c>
      <c r="H23" s="42" t="s">
        <v>103</v>
      </c>
      <c r="I23" s="28">
        <v>3</v>
      </c>
      <c r="J23" s="95">
        <v>20431000</v>
      </c>
      <c r="K23" s="42">
        <v>2</v>
      </c>
      <c r="L23" s="44">
        <v>15831000</v>
      </c>
      <c r="M23" s="45">
        <f>K23/I23*100</f>
        <v>66.666666666666657</v>
      </c>
      <c r="N23" s="46" t="s">
        <v>16</v>
      </c>
      <c r="O23" s="80">
        <f t="shared" si="0"/>
        <v>77.485194067838094</v>
      </c>
      <c r="P23" s="89" t="s">
        <v>16</v>
      </c>
      <c r="Q23" s="81">
        <f t="shared" si="2"/>
        <v>-10.818527401171437</v>
      </c>
      <c r="R23" s="89" t="s">
        <v>16</v>
      </c>
      <c r="S23" s="20" t="s">
        <v>31</v>
      </c>
      <c r="T23" s="41" t="s">
        <v>57</v>
      </c>
      <c r="U23" s="20" t="s">
        <v>32</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row>
    <row r="24" spans="1:81" ht="115.5" customHeight="1" x14ac:dyDescent="0.2">
      <c r="A24" s="183"/>
      <c r="B24" s="10"/>
      <c r="C24" s="184"/>
      <c r="D24" s="185"/>
      <c r="E24" s="185"/>
      <c r="F24" s="48" t="s">
        <v>104</v>
      </c>
      <c r="G24" s="48" t="s">
        <v>105</v>
      </c>
      <c r="H24" s="49" t="s">
        <v>106</v>
      </c>
      <c r="I24" s="50">
        <v>1</v>
      </c>
      <c r="J24" s="51">
        <f>SUM(J25:J26)</f>
        <v>157267872</v>
      </c>
      <c r="K24" s="50">
        <v>1</v>
      </c>
      <c r="L24" s="52">
        <f>SUM(L25:L26)</f>
        <v>154858743</v>
      </c>
      <c r="M24" s="53">
        <f t="shared" ref="M24:M42" si="3">K24/I24*100</f>
        <v>100</v>
      </c>
      <c r="N24" s="54" t="s">
        <v>16</v>
      </c>
      <c r="O24" s="78">
        <f t="shared" si="0"/>
        <v>98.468136581640792</v>
      </c>
      <c r="P24" s="54" t="s">
        <v>16</v>
      </c>
      <c r="Q24" s="79">
        <f t="shared" si="2"/>
        <v>1.5318634183592081</v>
      </c>
      <c r="R24" s="75"/>
      <c r="S24" s="86" t="s">
        <v>17</v>
      </c>
      <c r="T24" s="30" t="s">
        <v>153</v>
      </c>
      <c r="U24" s="37" t="s">
        <v>18</v>
      </c>
    </row>
    <row r="25" spans="1:81" ht="87" customHeight="1" x14ac:dyDescent="0.2">
      <c r="A25" s="183"/>
      <c r="B25" s="10"/>
      <c r="C25" s="184"/>
      <c r="D25" s="185"/>
      <c r="E25" s="185"/>
      <c r="F25" s="41" t="s">
        <v>107</v>
      </c>
      <c r="G25" s="47" t="s">
        <v>108</v>
      </c>
      <c r="H25" s="42" t="s">
        <v>19</v>
      </c>
      <c r="I25" s="42">
        <v>36</v>
      </c>
      <c r="J25" s="40">
        <v>21935472</v>
      </c>
      <c r="K25" s="42">
        <v>36</v>
      </c>
      <c r="L25" s="44">
        <v>19527362</v>
      </c>
      <c r="M25" s="27">
        <f t="shared" si="3"/>
        <v>100</v>
      </c>
      <c r="N25" s="89" t="s">
        <v>16</v>
      </c>
      <c r="O25" s="80">
        <f t="shared" si="0"/>
        <v>89.021845529469346</v>
      </c>
      <c r="P25" s="89" t="s">
        <v>16</v>
      </c>
      <c r="Q25" s="81">
        <f t="shared" si="2"/>
        <v>10.978154470530654</v>
      </c>
      <c r="R25" s="89" t="s">
        <v>16</v>
      </c>
      <c r="S25" s="14" t="s">
        <v>48</v>
      </c>
      <c r="T25" s="15" t="s">
        <v>152</v>
      </c>
      <c r="U25" s="14" t="s">
        <v>49</v>
      </c>
    </row>
    <row r="26" spans="1:81" ht="90" customHeight="1" x14ac:dyDescent="0.2">
      <c r="A26" s="183"/>
      <c r="B26" s="10"/>
      <c r="C26" s="184"/>
      <c r="D26" s="185"/>
      <c r="E26" s="185"/>
      <c r="F26" s="41" t="s">
        <v>109</v>
      </c>
      <c r="G26" s="47" t="s">
        <v>110</v>
      </c>
      <c r="H26" s="42" t="s">
        <v>275</v>
      </c>
      <c r="I26" s="42">
        <v>12</v>
      </c>
      <c r="J26" s="40">
        <v>135332400</v>
      </c>
      <c r="K26" s="42">
        <v>12</v>
      </c>
      <c r="L26" s="40">
        <v>135331381</v>
      </c>
      <c r="M26" s="26">
        <f t="shared" si="3"/>
        <v>100</v>
      </c>
      <c r="N26" s="94" t="s">
        <v>16</v>
      </c>
      <c r="O26" s="80">
        <f t="shared" si="0"/>
        <v>99.999247039142148</v>
      </c>
      <c r="P26" s="94" t="s">
        <v>16</v>
      </c>
      <c r="Q26" s="81">
        <f t="shared" si="2"/>
        <v>7.5296085785225841E-4</v>
      </c>
      <c r="R26" s="94" t="s">
        <v>16</v>
      </c>
      <c r="S26" s="14" t="s">
        <v>21</v>
      </c>
      <c r="T26" s="10" t="s">
        <v>53</v>
      </c>
      <c r="U26" s="14" t="s">
        <v>50</v>
      </c>
    </row>
    <row r="27" spans="1:81" ht="129" customHeight="1" x14ac:dyDescent="0.2">
      <c r="A27" s="183"/>
      <c r="B27" s="10"/>
      <c r="C27" s="184"/>
      <c r="D27" s="185"/>
      <c r="E27" s="185"/>
      <c r="F27" s="30" t="s">
        <v>111</v>
      </c>
      <c r="G27" s="39" t="s">
        <v>112</v>
      </c>
      <c r="H27" s="31" t="s">
        <v>15</v>
      </c>
      <c r="I27" s="56">
        <v>1</v>
      </c>
      <c r="J27" s="32">
        <f>SUM(J28:J30)</f>
        <v>81322835</v>
      </c>
      <c r="K27" s="56">
        <v>1</v>
      </c>
      <c r="L27" s="57">
        <f>SUM(L28:L30)</f>
        <v>79669811</v>
      </c>
      <c r="M27" s="58">
        <f t="shared" si="3"/>
        <v>100</v>
      </c>
      <c r="N27" s="35" t="s">
        <v>16</v>
      </c>
      <c r="O27" s="78">
        <f t="shared" si="0"/>
        <v>97.967331070049397</v>
      </c>
      <c r="P27" s="35" t="s">
        <v>16</v>
      </c>
      <c r="Q27" s="79">
        <f t="shared" si="2"/>
        <v>2.0326689299506029</v>
      </c>
      <c r="R27" s="35" t="s">
        <v>16</v>
      </c>
      <c r="S27" s="86" t="s">
        <v>29</v>
      </c>
      <c r="T27" s="30" t="s">
        <v>57</v>
      </c>
      <c r="U27" s="37" t="s">
        <v>30</v>
      </c>
    </row>
    <row r="28" spans="1:81" ht="87.75" customHeight="1" x14ac:dyDescent="0.2">
      <c r="A28" s="183"/>
      <c r="B28" s="10"/>
      <c r="C28" s="184"/>
      <c r="D28" s="185"/>
      <c r="E28" s="185"/>
      <c r="F28" s="41" t="s">
        <v>113</v>
      </c>
      <c r="G28" s="47" t="s">
        <v>115</v>
      </c>
      <c r="H28" s="42" t="s">
        <v>103</v>
      </c>
      <c r="I28" s="42">
        <v>2</v>
      </c>
      <c r="J28" s="40">
        <v>70056835</v>
      </c>
      <c r="K28" s="42">
        <v>2</v>
      </c>
      <c r="L28" s="95">
        <v>68707611</v>
      </c>
      <c r="M28" s="96">
        <f t="shared" si="3"/>
        <v>100</v>
      </c>
      <c r="N28" s="13" t="s">
        <v>16</v>
      </c>
      <c r="O28" s="80">
        <f t="shared" si="0"/>
        <v>98.074100835414555</v>
      </c>
      <c r="P28" s="13" t="s">
        <v>16</v>
      </c>
      <c r="Q28" s="81">
        <f t="shared" si="2"/>
        <v>1.9258991645854451</v>
      </c>
      <c r="R28" s="13" t="s">
        <v>16</v>
      </c>
      <c r="S28" s="14" t="s">
        <v>37</v>
      </c>
      <c r="T28" s="10" t="s">
        <v>52</v>
      </c>
      <c r="U28" s="14" t="s">
        <v>38</v>
      </c>
    </row>
    <row r="29" spans="1:81" ht="87.75" customHeight="1" x14ac:dyDescent="0.2">
      <c r="A29" s="183"/>
      <c r="B29" s="10"/>
      <c r="C29" s="184"/>
      <c r="D29" s="185"/>
      <c r="E29" s="185"/>
      <c r="F29" s="60" t="s">
        <v>268</v>
      </c>
      <c r="G29" s="61" t="s">
        <v>269</v>
      </c>
      <c r="H29" s="62" t="s">
        <v>27</v>
      </c>
      <c r="I29" s="62">
        <v>12</v>
      </c>
      <c r="J29" s="67">
        <v>8700000</v>
      </c>
      <c r="K29" s="62">
        <v>12</v>
      </c>
      <c r="L29" s="97">
        <v>8396200</v>
      </c>
      <c r="M29" s="96">
        <f t="shared" si="3"/>
        <v>100</v>
      </c>
      <c r="N29" s="13" t="s">
        <v>16</v>
      </c>
      <c r="O29" s="80">
        <f t="shared" si="0"/>
        <v>96.508045977011491</v>
      </c>
      <c r="P29" s="13" t="s">
        <v>16</v>
      </c>
      <c r="Q29" s="81">
        <f t="shared" si="2"/>
        <v>3.4919540229885087</v>
      </c>
      <c r="R29" s="13" t="s">
        <v>16</v>
      </c>
      <c r="S29" s="14" t="s">
        <v>270</v>
      </c>
      <c r="T29" s="10" t="s">
        <v>271</v>
      </c>
      <c r="U29" s="14" t="s">
        <v>272</v>
      </c>
    </row>
    <row r="30" spans="1:81" ht="90.75" customHeight="1" x14ac:dyDescent="0.2">
      <c r="A30" s="183"/>
      <c r="B30" s="10"/>
      <c r="C30" s="184"/>
      <c r="D30" s="185"/>
      <c r="E30" s="185"/>
      <c r="F30" s="60" t="s">
        <v>114</v>
      </c>
      <c r="G30" s="61" t="s">
        <v>221</v>
      </c>
      <c r="H30" s="62" t="s">
        <v>103</v>
      </c>
      <c r="I30" s="66">
        <v>1</v>
      </c>
      <c r="J30" s="67">
        <v>2566000</v>
      </c>
      <c r="K30" s="66">
        <v>1</v>
      </c>
      <c r="L30" s="97">
        <v>2566000</v>
      </c>
      <c r="M30" s="96">
        <f t="shared" si="3"/>
        <v>100</v>
      </c>
      <c r="N30" s="13" t="s">
        <v>16</v>
      </c>
      <c r="O30" s="80">
        <f t="shared" si="0"/>
        <v>100</v>
      </c>
      <c r="P30" s="13" t="s">
        <v>16</v>
      </c>
      <c r="Q30" s="81">
        <f t="shared" si="2"/>
        <v>0</v>
      </c>
      <c r="R30" s="13" t="s">
        <v>16</v>
      </c>
      <c r="S30" s="14" t="s">
        <v>35</v>
      </c>
      <c r="T30" s="10" t="s">
        <v>51</v>
      </c>
      <c r="U30" s="14" t="s">
        <v>36</v>
      </c>
    </row>
    <row r="31" spans="1:81" s="3" customFormat="1" ht="169.5" customHeight="1" x14ac:dyDescent="0.2">
      <c r="A31" s="183">
        <v>2</v>
      </c>
      <c r="B31" s="10" t="s">
        <v>136</v>
      </c>
      <c r="C31" s="184" t="s">
        <v>137</v>
      </c>
      <c r="D31" s="186">
        <v>0.92</v>
      </c>
      <c r="E31" s="187">
        <v>1.087</v>
      </c>
      <c r="F31" s="108" t="s">
        <v>116</v>
      </c>
      <c r="G31" s="100" t="s">
        <v>117</v>
      </c>
      <c r="H31" s="101" t="s">
        <v>15</v>
      </c>
      <c r="I31" s="102">
        <v>1</v>
      </c>
      <c r="J31" s="103">
        <f>J32</f>
        <v>20499550</v>
      </c>
      <c r="K31" s="102">
        <v>1</v>
      </c>
      <c r="L31" s="120">
        <f>L32</f>
        <v>20499550</v>
      </c>
      <c r="M31" s="121">
        <f t="shared" si="3"/>
        <v>100</v>
      </c>
      <c r="N31" s="122" t="s">
        <v>16</v>
      </c>
      <c r="O31" s="106">
        <f t="shared" si="0"/>
        <v>100</v>
      </c>
      <c r="P31" s="122" t="s">
        <v>16</v>
      </c>
      <c r="Q31" s="119">
        <f>M31-O31</f>
        <v>0</v>
      </c>
      <c r="R31" s="122" t="s">
        <v>16</v>
      </c>
      <c r="S31" s="111" t="s">
        <v>156</v>
      </c>
      <c r="T31" s="111" t="s">
        <v>154</v>
      </c>
      <c r="U31" s="123" t="s">
        <v>155</v>
      </c>
    </row>
    <row r="32" spans="1:81" ht="88.5" customHeight="1" x14ac:dyDescent="0.2">
      <c r="A32" s="183"/>
      <c r="B32" s="10"/>
      <c r="C32" s="184"/>
      <c r="D32" s="185"/>
      <c r="E32" s="185"/>
      <c r="F32" s="48" t="s">
        <v>118</v>
      </c>
      <c r="G32" s="55" t="s">
        <v>119</v>
      </c>
      <c r="H32" s="49" t="s">
        <v>106</v>
      </c>
      <c r="I32" s="50">
        <v>1</v>
      </c>
      <c r="J32" s="68">
        <f>J33</f>
        <v>20499550</v>
      </c>
      <c r="K32" s="50">
        <v>1</v>
      </c>
      <c r="L32" s="52">
        <f>L33</f>
        <v>20499550</v>
      </c>
      <c r="M32" s="53">
        <f t="shared" si="3"/>
        <v>100</v>
      </c>
      <c r="N32" s="54" t="s">
        <v>16</v>
      </c>
      <c r="O32" s="78">
        <f t="shared" si="0"/>
        <v>100</v>
      </c>
      <c r="P32" s="54" t="s">
        <v>16</v>
      </c>
      <c r="Q32" s="79">
        <f t="shared" si="2"/>
        <v>0</v>
      </c>
      <c r="R32" s="54" t="s">
        <v>16</v>
      </c>
      <c r="S32" s="214" t="s">
        <v>181</v>
      </c>
      <c r="T32" s="214" t="s">
        <v>182</v>
      </c>
      <c r="U32" s="204" t="s">
        <v>183</v>
      </c>
    </row>
    <row r="33" spans="1:81" ht="84.75" customHeight="1" x14ac:dyDescent="0.2">
      <c r="A33" s="183"/>
      <c r="B33" s="10"/>
      <c r="C33" s="184"/>
      <c r="D33" s="185"/>
      <c r="E33" s="185"/>
      <c r="F33" s="41" t="s">
        <v>120</v>
      </c>
      <c r="G33" s="47" t="s">
        <v>121</v>
      </c>
      <c r="H33" s="42" t="s">
        <v>39</v>
      </c>
      <c r="I33" s="42">
        <v>1</v>
      </c>
      <c r="J33" s="40">
        <v>20499550</v>
      </c>
      <c r="K33" s="42">
        <v>1</v>
      </c>
      <c r="L33" s="95">
        <v>20499550</v>
      </c>
      <c r="M33" s="202">
        <f t="shared" si="3"/>
        <v>100</v>
      </c>
      <c r="N33" s="13" t="s">
        <v>16</v>
      </c>
      <c r="O33" s="203">
        <f t="shared" si="0"/>
        <v>100</v>
      </c>
      <c r="P33" s="13" t="s">
        <v>16</v>
      </c>
      <c r="Q33" s="81">
        <f t="shared" si="2"/>
        <v>0</v>
      </c>
      <c r="R33" s="13" t="s">
        <v>16</v>
      </c>
      <c r="S33" s="216"/>
      <c r="T33" s="216"/>
      <c r="U33" s="221"/>
    </row>
    <row r="34" spans="1:81" ht="195" customHeight="1" x14ac:dyDescent="0.2">
      <c r="A34" s="166"/>
      <c r="B34" s="166"/>
      <c r="C34" s="166"/>
      <c r="D34" s="166"/>
      <c r="E34" s="165"/>
      <c r="F34" s="111" t="s">
        <v>122</v>
      </c>
      <c r="G34" s="111" t="s">
        <v>123</v>
      </c>
      <c r="H34" s="112" t="s">
        <v>15</v>
      </c>
      <c r="I34" s="113">
        <v>1</v>
      </c>
      <c r="J34" s="114">
        <v>2069113950</v>
      </c>
      <c r="K34" s="113">
        <v>1</v>
      </c>
      <c r="L34" s="115">
        <v>1785994248</v>
      </c>
      <c r="M34" s="116">
        <f t="shared" si="3"/>
        <v>100</v>
      </c>
      <c r="N34" s="117" t="s">
        <v>16</v>
      </c>
      <c r="O34" s="106">
        <f t="shared" si="0"/>
        <v>86.316862732475414</v>
      </c>
      <c r="P34" s="118" t="s">
        <v>16</v>
      </c>
      <c r="Q34" s="119">
        <f t="shared" si="2"/>
        <v>13.683137267524586</v>
      </c>
      <c r="R34" s="117" t="s">
        <v>16</v>
      </c>
      <c r="S34" s="109" t="s">
        <v>158</v>
      </c>
      <c r="T34" s="110" t="s">
        <v>140</v>
      </c>
      <c r="U34" s="100" t="s">
        <v>159</v>
      </c>
    </row>
    <row r="35" spans="1:81" s="4" customFormat="1" ht="144" customHeight="1" x14ac:dyDescent="0.2">
      <c r="A35" s="183"/>
      <c r="B35" s="10"/>
      <c r="C35" s="184"/>
      <c r="D35" s="10"/>
      <c r="E35" s="10"/>
      <c r="F35" s="30" t="s">
        <v>124</v>
      </c>
      <c r="G35" s="39" t="s">
        <v>126</v>
      </c>
      <c r="H35" s="31" t="s">
        <v>15</v>
      </c>
      <c r="I35" s="56">
        <v>1</v>
      </c>
      <c r="J35" s="32">
        <f>J36</f>
        <v>15000000</v>
      </c>
      <c r="K35" s="56">
        <v>1</v>
      </c>
      <c r="L35" s="57">
        <f>L36</f>
        <v>15000000</v>
      </c>
      <c r="M35" s="58">
        <f t="shared" si="3"/>
        <v>100</v>
      </c>
      <c r="N35" s="35" t="s">
        <v>16</v>
      </c>
      <c r="O35" s="78">
        <f t="shared" si="0"/>
        <v>100</v>
      </c>
      <c r="P35" s="35" t="s">
        <v>16</v>
      </c>
      <c r="Q35" s="79">
        <f t="shared" si="2"/>
        <v>0</v>
      </c>
      <c r="R35" s="43"/>
      <c r="S35" s="131" t="s">
        <v>160</v>
      </c>
      <c r="T35" s="132" t="s">
        <v>162</v>
      </c>
      <c r="U35" s="39" t="s">
        <v>161</v>
      </c>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row>
    <row r="36" spans="1:81" ht="144" customHeight="1" x14ac:dyDescent="0.2">
      <c r="A36" s="183"/>
      <c r="B36" s="10"/>
      <c r="C36" s="184"/>
      <c r="D36" s="10"/>
      <c r="E36" s="10"/>
      <c r="F36" s="41" t="s">
        <v>125</v>
      </c>
      <c r="G36" s="47" t="s">
        <v>42</v>
      </c>
      <c r="H36" s="42" t="s">
        <v>39</v>
      </c>
      <c r="I36" s="42">
        <v>2</v>
      </c>
      <c r="J36" s="40">
        <v>15000000</v>
      </c>
      <c r="K36" s="42">
        <v>2</v>
      </c>
      <c r="L36" s="95">
        <v>15000000</v>
      </c>
      <c r="M36" s="96">
        <f t="shared" si="3"/>
        <v>100</v>
      </c>
      <c r="N36" s="13" t="s">
        <v>16</v>
      </c>
      <c r="O36" s="80">
        <f t="shared" si="0"/>
        <v>100</v>
      </c>
      <c r="P36" s="13" t="s">
        <v>16</v>
      </c>
      <c r="Q36" s="81">
        <f t="shared" si="2"/>
        <v>0</v>
      </c>
      <c r="R36" s="82"/>
      <c r="S36" s="14" t="s">
        <v>43</v>
      </c>
      <c r="T36" s="10" t="s">
        <v>63</v>
      </c>
      <c r="U36" s="25" t="s">
        <v>44</v>
      </c>
    </row>
    <row r="37" spans="1:81" ht="144" customHeight="1" x14ac:dyDescent="0.2">
      <c r="A37" s="183"/>
      <c r="B37" s="10"/>
      <c r="C37" s="184"/>
      <c r="D37" s="10"/>
      <c r="E37" s="10"/>
      <c r="F37" s="30" t="s">
        <v>127</v>
      </c>
      <c r="G37" s="39" t="s">
        <v>128</v>
      </c>
      <c r="H37" s="31" t="s">
        <v>106</v>
      </c>
      <c r="I37" s="31">
        <v>100</v>
      </c>
      <c r="J37" s="32">
        <f>SUM(J38:J39)</f>
        <v>149999730</v>
      </c>
      <c r="K37" s="31">
        <v>100</v>
      </c>
      <c r="L37" s="57">
        <f>SUM(L38:L39)</f>
        <v>149447860</v>
      </c>
      <c r="M37" s="59">
        <f t="shared" si="3"/>
        <v>100</v>
      </c>
      <c r="N37" s="35" t="s">
        <v>16</v>
      </c>
      <c r="O37" s="78">
        <f t="shared" si="0"/>
        <v>99.632086004421467</v>
      </c>
      <c r="P37" s="35" t="s">
        <v>16</v>
      </c>
      <c r="Q37" s="79">
        <f t="shared" si="2"/>
        <v>0.3679139955785331</v>
      </c>
      <c r="R37" s="36"/>
      <c r="S37" s="131" t="s">
        <v>138</v>
      </c>
      <c r="T37" s="132" t="s">
        <v>140</v>
      </c>
      <c r="U37" s="39" t="s">
        <v>139</v>
      </c>
    </row>
    <row r="38" spans="1:81" ht="144" customHeight="1" x14ac:dyDescent="0.2">
      <c r="A38" s="183"/>
      <c r="B38" s="10"/>
      <c r="C38" s="184"/>
      <c r="D38" s="10"/>
      <c r="E38" s="10"/>
      <c r="F38" s="41" t="s">
        <v>185</v>
      </c>
      <c r="G38" s="47" t="s">
        <v>129</v>
      </c>
      <c r="H38" s="42" t="s">
        <v>94</v>
      </c>
      <c r="I38" s="42">
        <v>1</v>
      </c>
      <c r="J38" s="40">
        <v>99799080</v>
      </c>
      <c r="K38" s="42">
        <v>1</v>
      </c>
      <c r="L38" s="44">
        <v>99799080</v>
      </c>
      <c r="M38" s="96">
        <f t="shared" si="3"/>
        <v>100</v>
      </c>
      <c r="N38" s="13" t="s">
        <v>16</v>
      </c>
      <c r="O38" s="80">
        <f t="shared" si="0"/>
        <v>100</v>
      </c>
      <c r="P38" s="13" t="s">
        <v>16</v>
      </c>
      <c r="Q38" s="81">
        <f t="shared" si="2"/>
        <v>0</v>
      </c>
      <c r="R38" s="73"/>
      <c r="S38" s="134" t="s">
        <v>46</v>
      </c>
      <c r="T38" s="10" t="s">
        <v>60</v>
      </c>
      <c r="U38" s="135" t="s">
        <v>59</v>
      </c>
    </row>
    <row r="39" spans="1:81" ht="144" customHeight="1" x14ac:dyDescent="0.2">
      <c r="A39" s="183"/>
      <c r="B39" s="10"/>
      <c r="C39" s="184"/>
      <c r="D39" s="10"/>
      <c r="E39" s="10"/>
      <c r="F39" s="41" t="s">
        <v>130</v>
      </c>
      <c r="G39" s="47" t="s">
        <v>131</v>
      </c>
      <c r="H39" s="42" t="s">
        <v>276</v>
      </c>
      <c r="I39" s="42">
        <v>1</v>
      </c>
      <c r="J39" s="40">
        <v>50200650</v>
      </c>
      <c r="K39" s="42">
        <v>1</v>
      </c>
      <c r="L39" s="44">
        <v>49648780</v>
      </c>
      <c r="M39" s="27">
        <f t="shared" si="3"/>
        <v>100</v>
      </c>
      <c r="N39" s="89" t="s">
        <v>16</v>
      </c>
      <c r="O39" s="80">
        <f t="shared" si="0"/>
        <v>98.900671604849734</v>
      </c>
      <c r="P39" s="89" t="s">
        <v>16</v>
      </c>
      <c r="Q39" s="81">
        <f t="shared" si="2"/>
        <v>1.0993283951502661</v>
      </c>
      <c r="R39" s="74"/>
      <c r="S39" s="99" t="s">
        <v>138</v>
      </c>
      <c r="T39" s="15" t="s">
        <v>140</v>
      </c>
      <c r="U39" s="83" t="s">
        <v>139</v>
      </c>
    </row>
    <row r="40" spans="1:81" ht="144" customHeight="1" x14ac:dyDescent="0.2">
      <c r="A40" s="183"/>
      <c r="B40" s="10"/>
      <c r="C40" s="184"/>
      <c r="D40" s="10"/>
      <c r="E40" s="10"/>
      <c r="F40" s="108" t="s">
        <v>132</v>
      </c>
      <c r="G40" s="100" t="s">
        <v>47</v>
      </c>
      <c r="H40" s="101" t="s">
        <v>15</v>
      </c>
      <c r="I40" s="102">
        <v>1</v>
      </c>
      <c r="J40" s="103">
        <v>27000000</v>
      </c>
      <c r="K40" s="102">
        <v>1</v>
      </c>
      <c r="L40" s="103">
        <v>27000000</v>
      </c>
      <c r="M40" s="104">
        <f t="shared" si="3"/>
        <v>100</v>
      </c>
      <c r="N40" s="105" t="s">
        <v>16</v>
      </c>
      <c r="O40" s="106">
        <f t="shared" si="0"/>
        <v>100</v>
      </c>
      <c r="P40" s="105" t="s">
        <v>16</v>
      </c>
      <c r="Q40" s="224" t="s">
        <v>22</v>
      </c>
      <c r="R40" s="225"/>
      <c r="S40" s="107" t="s">
        <v>157</v>
      </c>
      <c r="T40" s="100" t="s">
        <v>142</v>
      </c>
      <c r="U40" s="100" t="s">
        <v>141</v>
      </c>
    </row>
    <row r="41" spans="1:81" ht="48" x14ac:dyDescent="0.2">
      <c r="A41" s="183"/>
      <c r="B41" s="10"/>
      <c r="C41" s="184"/>
      <c r="D41" s="10"/>
      <c r="E41" s="10"/>
      <c r="F41" s="63" t="s">
        <v>133</v>
      </c>
      <c r="G41" s="64" t="s">
        <v>47</v>
      </c>
      <c r="H41" s="65" t="s">
        <v>15</v>
      </c>
      <c r="I41" s="56">
        <v>1</v>
      </c>
      <c r="J41" s="32">
        <v>27000000</v>
      </c>
      <c r="K41" s="56">
        <v>1</v>
      </c>
      <c r="L41" s="32">
        <v>27000000</v>
      </c>
      <c r="M41" s="59">
        <f t="shared" si="3"/>
        <v>100</v>
      </c>
      <c r="N41" s="35" t="s">
        <v>16</v>
      </c>
      <c r="O41" s="78">
        <f t="shared" si="0"/>
        <v>100</v>
      </c>
      <c r="P41" s="35" t="s">
        <v>16</v>
      </c>
      <c r="Q41" s="226" t="s">
        <v>22</v>
      </c>
      <c r="R41" s="223"/>
      <c r="S41" s="204" t="s">
        <v>143</v>
      </c>
      <c r="T41" s="204" t="s">
        <v>145</v>
      </c>
      <c r="U41" s="204" t="s">
        <v>144</v>
      </c>
    </row>
    <row r="42" spans="1:81" s="4" customFormat="1" ht="187.5" customHeight="1" x14ac:dyDescent="0.2">
      <c r="A42" s="183"/>
      <c r="B42" s="10"/>
      <c r="C42" s="184"/>
      <c r="D42" s="10"/>
      <c r="E42" s="10"/>
      <c r="F42" s="41" t="s">
        <v>134</v>
      </c>
      <c r="G42" s="47" t="s">
        <v>135</v>
      </c>
      <c r="H42" s="42" t="s">
        <v>20</v>
      </c>
      <c r="I42" s="42">
        <v>36</v>
      </c>
      <c r="J42" s="40">
        <v>27000000</v>
      </c>
      <c r="K42" s="42">
        <v>36</v>
      </c>
      <c r="L42" s="95">
        <v>27000000</v>
      </c>
      <c r="M42" s="27">
        <f t="shared" si="3"/>
        <v>100</v>
      </c>
      <c r="N42" s="89" t="s">
        <v>16</v>
      </c>
      <c r="O42" s="80">
        <f t="shared" si="0"/>
        <v>100</v>
      </c>
      <c r="P42" s="89" t="s">
        <v>16</v>
      </c>
      <c r="Q42" s="133">
        <f t="shared" si="2"/>
        <v>0</v>
      </c>
      <c r="R42" s="89" t="s">
        <v>16</v>
      </c>
      <c r="S42" s="221"/>
      <c r="T42" s="221"/>
      <c r="U42" s="22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row>
    <row r="43" spans="1:81" ht="144" customHeight="1" x14ac:dyDescent="0.2">
      <c r="A43" s="165"/>
      <c r="B43" s="165"/>
      <c r="C43" s="165"/>
      <c r="D43" s="165"/>
      <c r="E43" s="165"/>
      <c r="F43" s="108" t="s">
        <v>230</v>
      </c>
      <c r="G43" s="100" t="s">
        <v>117</v>
      </c>
      <c r="H43" s="101">
        <v>12</v>
      </c>
      <c r="I43" s="102">
        <v>1</v>
      </c>
      <c r="J43" s="103">
        <v>28956000</v>
      </c>
      <c r="K43" s="102">
        <v>1</v>
      </c>
      <c r="L43" s="120">
        <v>28848000</v>
      </c>
      <c r="M43" s="121">
        <f t="shared" ref="M43:M45" si="4">K43/I43*100</f>
        <v>100</v>
      </c>
      <c r="N43" s="162" t="s">
        <v>16</v>
      </c>
      <c r="O43" s="106">
        <f t="shared" ref="O43:O45" si="5">L43/J43*100</f>
        <v>99.627020306672193</v>
      </c>
      <c r="P43" s="122" t="s">
        <v>16</v>
      </c>
      <c r="Q43" s="164">
        <f>M43-O43</f>
        <v>0.37297969332780667</v>
      </c>
      <c r="R43" s="122" t="s">
        <v>16</v>
      </c>
      <c r="S43" s="163" t="s">
        <v>231</v>
      </c>
      <c r="T43" s="163" t="s">
        <v>232</v>
      </c>
      <c r="U43" s="163" t="s">
        <v>233</v>
      </c>
    </row>
    <row r="44" spans="1:81" ht="72" x14ac:dyDescent="0.2">
      <c r="A44" s="165"/>
      <c r="B44" s="165"/>
      <c r="C44" s="165"/>
      <c r="D44" s="165"/>
      <c r="E44" s="165"/>
      <c r="F44" s="30" t="s">
        <v>237</v>
      </c>
      <c r="G44" s="64" t="s">
        <v>238</v>
      </c>
      <c r="H44" s="65">
        <v>12</v>
      </c>
      <c r="I44" s="198">
        <v>14</v>
      </c>
      <c r="J44" s="32">
        <f>SUM(J45:J46)</f>
        <v>29400000</v>
      </c>
      <c r="K44" s="198">
        <v>14</v>
      </c>
      <c r="L44" s="32">
        <f>SUM(L45:L46)</f>
        <v>28800000</v>
      </c>
      <c r="M44" s="59">
        <f t="shared" si="4"/>
        <v>100</v>
      </c>
      <c r="N44" s="35" t="s">
        <v>16</v>
      </c>
      <c r="O44" s="78">
        <f t="shared" si="5"/>
        <v>97.959183673469383</v>
      </c>
      <c r="P44" s="35" t="s">
        <v>16</v>
      </c>
      <c r="Q44" s="79">
        <f t="shared" ref="Q44:Q45" si="6">M44-O44</f>
        <v>2.0408163265306172</v>
      </c>
      <c r="R44" s="34" t="s">
        <v>16</v>
      </c>
      <c r="S44" s="174" t="s">
        <v>242</v>
      </c>
      <c r="T44" s="204" t="s">
        <v>243</v>
      </c>
      <c r="U44" s="204" t="s">
        <v>244</v>
      </c>
    </row>
    <row r="45" spans="1:81" ht="131.25" customHeight="1" x14ac:dyDescent="0.2">
      <c r="A45" s="165"/>
      <c r="B45" s="165"/>
      <c r="C45" s="165"/>
      <c r="D45" s="165"/>
      <c r="E45" s="165"/>
      <c r="F45" s="41" t="s">
        <v>245</v>
      </c>
      <c r="G45" s="47" t="s">
        <v>246</v>
      </c>
      <c r="H45" s="42" t="s">
        <v>247</v>
      </c>
      <c r="I45" s="195">
        <v>14</v>
      </c>
      <c r="J45" s="40">
        <v>4200000</v>
      </c>
      <c r="K45" s="195">
        <v>14</v>
      </c>
      <c r="L45" s="95">
        <v>3600000</v>
      </c>
      <c r="M45" s="196">
        <f t="shared" si="4"/>
        <v>100</v>
      </c>
      <c r="N45" s="89" t="s">
        <v>16</v>
      </c>
      <c r="O45" s="80">
        <f t="shared" si="5"/>
        <v>85.714285714285708</v>
      </c>
      <c r="P45" s="89" t="s">
        <v>16</v>
      </c>
      <c r="Q45" s="133">
        <f t="shared" si="6"/>
        <v>14.285714285714292</v>
      </c>
      <c r="R45" s="89" t="s">
        <v>16</v>
      </c>
      <c r="S45" s="175"/>
      <c r="T45" s="205"/>
      <c r="U45" s="205"/>
    </row>
    <row r="46" spans="1:81" ht="142.5" customHeight="1" x14ac:dyDescent="0.2">
      <c r="A46" s="165"/>
      <c r="B46" s="165"/>
      <c r="C46" s="165"/>
      <c r="D46" s="165"/>
      <c r="E46" s="165"/>
      <c r="F46" s="167" t="s">
        <v>234</v>
      </c>
      <c r="G46" s="168" t="s">
        <v>235</v>
      </c>
      <c r="H46" s="169" t="s">
        <v>247</v>
      </c>
      <c r="I46" s="169">
        <v>14</v>
      </c>
      <c r="J46" s="170">
        <v>25200000</v>
      </c>
      <c r="K46" s="169">
        <v>14</v>
      </c>
      <c r="L46" s="171">
        <v>25200000</v>
      </c>
      <c r="M46" s="169">
        <v>100</v>
      </c>
      <c r="N46" s="169" t="s">
        <v>16</v>
      </c>
      <c r="O46" s="169">
        <v>88.57</v>
      </c>
      <c r="P46" s="169" t="s">
        <v>16</v>
      </c>
      <c r="Q46" s="169">
        <v>99.6</v>
      </c>
      <c r="R46" s="169" t="s">
        <v>16</v>
      </c>
      <c r="S46" s="167" t="s">
        <v>231</v>
      </c>
      <c r="T46" s="167" t="s">
        <v>232</v>
      </c>
      <c r="U46" s="167" t="s">
        <v>233</v>
      </c>
    </row>
    <row r="47" spans="1:81" ht="159" customHeight="1" x14ac:dyDescent="0.2">
      <c r="A47" s="1"/>
      <c r="B47" s="1"/>
      <c r="C47" s="1"/>
      <c r="D47" s="1"/>
      <c r="J47" s="1"/>
      <c r="L47" s="1"/>
      <c r="M47" s="1"/>
      <c r="P47" s="1"/>
      <c r="Q47" s="1"/>
    </row>
    <row r="48" spans="1:81" ht="137.25" customHeight="1" x14ac:dyDescent="0.2">
      <c r="A48" s="1"/>
      <c r="B48" s="1"/>
      <c r="C48" s="1"/>
      <c r="D48" s="1"/>
      <c r="J48" s="1"/>
      <c r="L48" s="1"/>
      <c r="M48" s="1"/>
      <c r="P48" s="1"/>
      <c r="Q48" s="1"/>
    </row>
    <row r="49" spans="1:74" ht="137.25" customHeight="1" x14ac:dyDescent="0.2">
      <c r="A49" s="1"/>
      <c r="B49" s="1"/>
      <c r="C49" s="1"/>
      <c r="D49" s="1"/>
      <c r="J49" s="1"/>
      <c r="L49" s="1"/>
      <c r="M49" s="1"/>
      <c r="P49" s="1"/>
      <c r="Q49" s="1"/>
    </row>
    <row r="50" spans="1:74" s="4" customFormat="1"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74" ht="139.5" customHeight="1" x14ac:dyDescent="0.2">
      <c r="A51" s="1"/>
      <c r="B51" s="1"/>
      <c r="C51" s="1"/>
      <c r="D51" s="1"/>
      <c r="J51" s="1"/>
      <c r="L51" s="1"/>
      <c r="M51" s="1"/>
      <c r="P51" s="1"/>
      <c r="Q51" s="1"/>
    </row>
    <row r="52" spans="1:74" ht="135" customHeight="1" x14ac:dyDescent="0.2">
      <c r="A52" s="1"/>
      <c r="B52" s="1"/>
      <c r="C52" s="1"/>
      <c r="D52" s="1"/>
      <c r="J52" s="1"/>
      <c r="L52" s="1"/>
      <c r="M52" s="1"/>
      <c r="P52" s="1"/>
      <c r="Q52" s="1"/>
    </row>
    <row r="53" spans="1:74" ht="142.5" customHeight="1" x14ac:dyDescent="0.2">
      <c r="A53" s="1"/>
      <c r="B53" s="1"/>
      <c r="C53" s="1"/>
      <c r="D53" s="1"/>
      <c r="J53" s="1"/>
      <c r="L53" s="1"/>
      <c r="M53" s="1"/>
      <c r="P53" s="1"/>
      <c r="Q53" s="1"/>
    </row>
    <row r="54" spans="1:74" s="5" customFormat="1" ht="13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ht="99.75" customHeight="1" x14ac:dyDescent="0.2">
      <c r="A55" s="1"/>
      <c r="B55" s="1"/>
      <c r="C55" s="1"/>
      <c r="D55" s="1"/>
      <c r="J55" s="1"/>
      <c r="L55" s="1"/>
      <c r="M55" s="1"/>
      <c r="P55" s="1"/>
      <c r="Q55" s="1"/>
    </row>
    <row r="56" spans="1:74" ht="133.5" customHeight="1" x14ac:dyDescent="0.2">
      <c r="A56" s="1"/>
      <c r="B56" s="1"/>
      <c r="C56" s="1"/>
      <c r="D56" s="1"/>
      <c r="J56" s="1"/>
      <c r="L56" s="1"/>
      <c r="M56" s="1"/>
      <c r="P56" s="1"/>
      <c r="Q56" s="1"/>
    </row>
    <row r="57" spans="1:74" x14ac:dyDescent="0.2">
      <c r="J57" s="9"/>
      <c r="S57" s="8"/>
    </row>
    <row r="58" spans="1:74" x14ac:dyDescent="0.2">
      <c r="S58" s="8"/>
    </row>
    <row r="59" spans="1:74" x14ac:dyDescent="0.2">
      <c r="S59" s="8"/>
    </row>
    <row r="60" spans="1:74" x14ac:dyDescent="0.2">
      <c r="S60" s="8"/>
    </row>
    <row r="61" spans="1:74" x14ac:dyDescent="0.2">
      <c r="S61" s="8"/>
    </row>
  </sheetData>
  <mergeCells count="43">
    <mergeCell ref="U5:U6"/>
    <mergeCell ref="U8:U10"/>
    <mergeCell ref="U11:U12"/>
    <mergeCell ref="U19:U20"/>
    <mergeCell ref="A1:S1"/>
    <mergeCell ref="A2:S2"/>
    <mergeCell ref="A3:S3"/>
    <mergeCell ref="A5:A6"/>
    <mergeCell ref="B5:B6"/>
    <mergeCell ref="C5:C6"/>
    <mergeCell ref="D5:D6"/>
    <mergeCell ref="E5:E6"/>
    <mergeCell ref="F5:F6"/>
    <mergeCell ref="G5:G6"/>
    <mergeCell ref="H5:H6"/>
    <mergeCell ref="I5:I6"/>
    <mergeCell ref="J5:J6"/>
    <mergeCell ref="K5:L5"/>
    <mergeCell ref="Q12:R12"/>
    <mergeCell ref="S19:S20"/>
    <mergeCell ref="T19:T20"/>
    <mergeCell ref="M5:P5"/>
    <mergeCell ref="M6:N6"/>
    <mergeCell ref="O6:P6"/>
    <mergeCell ref="S8:S10"/>
    <mergeCell ref="T8:T10"/>
    <mergeCell ref="Q5:R6"/>
    <mergeCell ref="T44:T45"/>
    <mergeCell ref="U44:U45"/>
    <mergeCell ref="Q22:R22"/>
    <mergeCell ref="S5:S6"/>
    <mergeCell ref="T5:T6"/>
    <mergeCell ref="S11:S12"/>
    <mergeCell ref="T11:T12"/>
    <mergeCell ref="Q11:R11"/>
    <mergeCell ref="U41:U42"/>
    <mergeCell ref="U32:U33"/>
    <mergeCell ref="T32:T33"/>
    <mergeCell ref="S32:S33"/>
    <mergeCell ref="Q40:R40"/>
    <mergeCell ref="Q41:R41"/>
    <mergeCell ref="S41:S42"/>
    <mergeCell ref="T41:T42"/>
  </mergeCells>
  <pageMargins left="0.12" right="0.11811023622047245" top="0.74803149606299213" bottom="7.874015748031496E-2" header="0.31496062992125984" footer="0.15748031496062992"/>
  <pageSetup paperSize="5" scale="70" fitToWidth="0" fitToHeight="0" orientation="landscape" r:id="rId1"/>
  <rowBreaks count="2" manualBreakCount="2">
    <brk id="39" max="20" man="1"/>
    <brk id="4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61"/>
  <sheetViews>
    <sheetView tabSelected="1" showWhiteSpace="0" view="pageBreakPreview" topLeftCell="D28" zoomScaleNormal="71" zoomScaleSheetLayoutView="100" zoomScalePageLayoutView="60" workbookViewId="0">
      <selection activeCell="D29" sqref="D29"/>
    </sheetView>
  </sheetViews>
  <sheetFormatPr defaultColWidth="8.875" defaultRowHeight="12.75" x14ac:dyDescent="0.2"/>
  <cols>
    <col min="1" max="1" width="3.25" style="6" customWidth="1"/>
    <col min="2" max="2" width="9.625" style="6" customWidth="1"/>
    <col min="3" max="3" width="14.25" style="6" customWidth="1"/>
    <col min="4" max="4" width="6.875" style="6" customWidth="1"/>
    <col min="5" max="5" width="6.75" style="1" customWidth="1"/>
    <col min="6" max="6" width="14.875" style="1" customWidth="1"/>
    <col min="7" max="7" width="11.75" style="1" customWidth="1"/>
    <col min="8" max="8" width="8.5" style="1" customWidth="1"/>
    <col min="9" max="9" width="8.375" style="1" customWidth="1"/>
    <col min="10" max="10" width="15.5" style="7" customWidth="1"/>
    <col min="11" max="11" width="8.5" style="1" customWidth="1"/>
    <col min="12" max="12" width="13.625" style="7" customWidth="1"/>
    <col min="13" max="13" width="6.375" style="7" customWidth="1"/>
    <col min="14" max="14" width="4.25" style="1" customWidth="1"/>
    <col min="15" max="15" width="7.125" style="1" customWidth="1"/>
    <col min="16" max="16" width="3.25" style="7" customWidth="1"/>
    <col min="17" max="17" width="7.5" style="7" customWidth="1"/>
    <col min="18" max="18" width="3.625" style="1" customWidth="1"/>
    <col min="19" max="19" width="18.5" style="1" customWidth="1"/>
    <col min="20" max="20" width="22" style="1" customWidth="1"/>
    <col min="21" max="21" width="18.875" style="1" customWidth="1"/>
    <col min="22" max="260" width="8.875" style="1"/>
    <col min="261" max="261" width="4" style="1" customWidth="1"/>
    <col min="262" max="262" width="29.5" style="1" customWidth="1"/>
    <col min="263" max="263" width="39.375" style="1" customWidth="1"/>
    <col min="264" max="264" width="20.5" style="1" customWidth="1"/>
    <col min="265" max="265" width="8.875" style="1"/>
    <col min="266" max="266" width="9" style="1" customWidth="1"/>
    <col min="267" max="267" width="11.125" style="1" customWidth="1"/>
    <col min="268" max="268" width="10.625" style="1" customWidth="1"/>
    <col min="269" max="269" width="11.125" style="1" customWidth="1"/>
    <col min="270" max="270" width="10.375" style="1" customWidth="1"/>
    <col min="271" max="271" width="11.375" style="1" customWidth="1"/>
    <col min="272" max="272" width="18" style="1" customWidth="1"/>
    <col min="273" max="273" width="15.875" style="1" customWidth="1"/>
    <col min="274" max="274" width="17.125" style="1" customWidth="1"/>
    <col min="275" max="275" width="15.125" style="1" customWidth="1"/>
    <col min="276" max="516" width="8.875" style="1"/>
    <col min="517" max="517" width="4" style="1" customWidth="1"/>
    <col min="518" max="518" width="29.5" style="1" customWidth="1"/>
    <col min="519" max="519" width="39.375" style="1" customWidth="1"/>
    <col min="520" max="520" width="20.5" style="1" customWidth="1"/>
    <col min="521" max="521" width="8.875" style="1"/>
    <col min="522" max="522" width="9" style="1" customWidth="1"/>
    <col min="523" max="523" width="11.125" style="1" customWidth="1"/>
    <col min="524" max="524" width="10.625" style="1" customWidth="1"/>
    <col min="525" max="525" width="11.125" style="1" customWidth="1"/>
    <col min="526" max="526" width="10.375" style="1" customWidth="1"/>
    <col min="527" max="527" width="11.375" style="1" customWidth="1"/>
    <col min="528" max="528" width="18" style="1" customWidth="1"/>
    <col min="529" max="529" width="15.875" style="1" customWidth="1"/>
    <col min="530" max="530" width="17.125" style="1" customWidth="1"/>
    <col min="531" max="531" width="15.125" style="1" customWidth="1"/>
    <col min="532" max="772" width="8.875" style="1"/>
    <col min="773" max="773" width="4" style="1" customWidth="1"/>
    <col min="774" max="774" width="29.5" style="1" customWidth="1"/>
    <col min="775" max="775" width="39.375" style="1" customWidth="1"/>
    <col min="776" max="776" width="20.5" style="1" customWidth="1"/>
    <col min="777" max="777" width="8.875" style="1"/>
    <col min="778" max="778" width="9" style="1" customWidth="1"/>
    <col min="779" max="779" width="11.125" style="1" customWidth="1"/>
    <col min="780" max="780" width="10.625" style="1" customWidth="1"/>
    <col min="781" max="781" width="11.125" style="1" customWidth="1"/>
    <col min="782" max="782" width="10.375" style="1" customWidth="1"/>
    <col min="783" max="783" width="11.375" style="1" customWidth="1"/>
    <col min="784" max="784" width="18" style="1" customWidth="1"/>
    <col min="785" max="785" width="15.875" style="1" customWidth="1"/>
    <col min="786" max="786" width="17.125" style="1" customWidth="1"/>
    <col min="787" max="787" width="15.125" style="1" customWidth="1"/>
    <col min="788" max="1028" width="8.875" style="1"/>
    <col min="1029" max="1029" width="4" style="1" customWidth="1"/>
    <col min="1030" max="1030" width="29.5" style="1" customWidth="1"/>
    <col min="1031" max="1031" width="39.375" style="1" customWidth="1"/>
    <col min="1032" max="1032" width="20.5" style="1" customWidth="1"/>
    <col min="1033" max="1033" width="8.875" style="1"/>
    <col min="1034" max="1034" width="9" style="1" customWidth="1"/>
    <col min="1035" max="1035" width="11.125" style="1" customWidth="1"/>
    <col min="1036" max="1036" width="10.625" style="1" customWidth="1"/>
    <col min="1037" max="1037" width="11.125" style="1" customWidth="1"/>
    <col min="1038" max="1038" width="10.375" style="1" customWidth="1"/>
    <col min="1039" max="1039" width="11.375" style="1" customWidth="1"/>
    <col min="1040" max="1040" width="18" style="1" customWidth="1"/>
    <col min="1041" max="1041" width="15.875" style="1" customWidth="1"/>
    <col min="1042" max="1042" width="17.125" style="1" customWidth="1"/>
    <col min="1043" max="1043" width="15.125" style="1" customWidth="1"/>
    <col min="1044" max="1284" width="8.875" style="1"/>
    <col min="1285" max="1285" width="4" style="1" customWidth="1"/>
    <col min="1286" max="1286" width="29.5" style="1" customWidth="1"/>
    <col min="1287" max="1287" width="39.375" style="1" customWidth="1"/>
    <col min="1288" max="1288" width="20.5" style="1" customWidth="1"/>
    <col min="1289" max="1289" width="8.875" style="1"/>
    <col min="1290" max="1290" width="9" style="1" customWidth="1"/>
    <col min="1291" max="1291" width="11.125" style="1" customWidth="1"/>
    <col min="1292" max="1292" width="10.625" style="1" customWidth="1"/>
    <col min="1293" max="1293" width="11.125" style="1" customWidth="1"/>
    <col min="1294" max="1294" width="10.375" style="1" customWidth="1"/>
    <col min="1295" max="1295" width="11.375" style="1" customWidth="1"/>
    <col min="1296" max="1296" width="18" style="1" customWidth="1"/>
    <col min="1297" max="1297" width="15.875" style="1" customWidth="1"/>
    <col min="1298" max="1298" width="17.125" style="1" customWidth="1"/>
    <col min="1299" max="1299" width="15.125" style="1" customWidth="1"/>
    <col min="1300" max="1540" width="8.875" style="1"/>
    <col min="1541" max="1541" width="4" style="1" customWidth="1"/>
    <col min="1542" max="1542" width="29.5" style="1" customWidth="1"/>
    <col min="1543" max="1543" width="39.375" style="1" customWidth="1"/>
    <col min="1544" max="1544" width="20.5" style="1" customWidth="1"/>
    <col min="1545" max="1545" width="8.875" style="1"/>
    <col min="1546" max="1546" width="9" style="1" customWidth="1"/>
    <col min="1547" max="1547" width="11.125" style="1" customWidth="1"/>
    <col min="1548" max="1548" width="10.625" style="1" customWidth="1"/>
    <col min="1549" max="1549" width="11.125" style="1" customWidth="1"/>
    <col min="1550" max="1550" width="10.375" style="1" customWidth="1"/>
    <col min="1551" max="1551" width="11.375" style="1" customWidth="1"/>
    <col min="1552" max="1552" width="18" style="1" customWidth="1"/>
    <col min="1553" max="1553" width="15.875" style="1" customWidth="1"/>
    <col min="1554" max="1554" width="17.125" style="1" customWidth="1"/>
    <col min="1555" max="1555" width="15.125" style="1" customWidth="1"/>
    <col min="1556" max="1796" width="8.875" style="1"/>
    <col min="1797" max="1797" width="4" style="1" customWidth="1"/>
    <col min="1798" max="1798" width="29.5" style="1" customWidth="1"/>
    <col min="1799" max="1799" width="39.375" style="1" customWidth="1"/>
    <col min="1800" max="1800" width="20.5" style="1" customWidth="1"/>
    <col min="1801" max="1801" width="8.875" style="1"/>
    <col min="1802" max="1802" width="9" style="1" customWidth="1"/>
    <col min="1803" max="1803" width="11.125" style="1" customWidth="1"/>
    <col min="1804" max="1804" width="10.625" style="1" customWidth="1"/>
    <col min="1805" max="1805" width="11.125" style="1" customWidth="1"/>
    <col min="1806" max="1806" width="10.375" style="1" customWidth="1"/>
    <col min="1807" max="1807" width="11.375" style="1" customWidth="1"/>
    <col min="1808" max="1808" width="18" style="1" customWidth="1"/>
    <col min="1809" max="1809" width="15.875" style="1" customWidth="1"/>
    <col min="1810" max="1810" width="17.125" style="1" customWidth="1"/>
    <col min="1811" max="1811" width="15.125" style="1" customWidth="1"/>
    <col min="1812" max="2052" width="8.875" style="1"/>
    <col min="2053" max="2053" width="4" style="1" customWidth="1"/>
    <col min="2054" max="2054" width="29.5" style="1" customWidth="1"/>
    <col min="2055" max="2055" width="39.375" style="1" customWidth="1"/>
    <col min="2056" max="2056" width="20.5" style="1" customWidth="1"/>
    <col min="2057" max="2057" width="8.875" style="1"/>
    <col min="2058" max="2058" width="9" style="1" customWidth="1"/>
    <col min="2059" max="2059" width="11.125" style="1" customWidth="1"/>
    <col min="2060" max="2060" width="10.625" style="1" customWidth="1"/>
    <col min="2061" max="2061" width="11.125" style="1" customWidth="1"/>
    <col min="2062" max="2062" width="10.375" style="1" customWidth="1"/>
    <col min="2063" max="2063" width="11.375" style="1" customWidth="1"/>
    <col min="2064" max="2064" width="18" style="1" customWidth="1"/>
    <col min="2065" max="2065" width="15.875" style="1" customWidth="1"/>
    <col min="2066" max="2066" width="17.125" style="1" customWidth="1"/>
    <col min="2067" max="2067" width="15.125" style="1" customWidth="1"/>
    <col min="2068" max="2308" width="8.875" style="1"/>
    <col min="2309" max="2309" width="4" style="1" customWidth="1"/>
    <col min="2310" max="2310" width="29.5" style="1" customWidth="1"/>
    <col min="2311" max="2311" width="39.375" style="1" customWidth="1"/>
    <col min="2312" max="2312" width="20.5" style="1" customWidth="1"/>
    <col min="2313" max="2313" width="8.875" style="1"/>
    <col min="2314" max="2314" width="9" style="1" customWidth="1"/>
    <col min="2315" max="2315" width="11.125" style="1" customWidth="1"/>
    <col min="2316" max="2316" width="10.625" style="1" customWidth="1"/>
    <col min="2317" max="2317" width="11.125" style="1" customWidth="1"/>
    <col min="2318" max="2318" width="10.375" style="1" customWidth="1"/>
    <col min="2319" max="2319" width="11.375" style="1" customWidth="1"/>
    <col min="2320" max="2320" width="18" style="1" customWidth="1"/>
    <col min="2321" max="2321" width="15.875" style="1" customWidth="1"/>
    <col min="2322" max="2322" width="17.125" style="1" customWidth="1"/>
    <col min="2323" max="2323" width="15.125" style="1" customWidth="1"/>
    <col min="2324" max="2564" width="8.875" style="1"/>
    <col min="2565" max="2565" width="4" style="1" customWidth="1"/>
    <col min="2566" max="2566" width="29.5" style="1" customWidth="1"/>
    <col min="2567" max="2567" width="39.375" style="1" customWidth="1"/>
    <col min="2568" max="2568" width="20.5" style="1" customWidth="1"/>
    <col min="2569" max="2569" width="8.875" style="1"/>
    <col min="2570" max="2570" width="9" style="1" customWidth="1"/>
    <col min="2571" max="2571" width="11.125" style="1" customWidth="1"/>
    <col min="2572" max="2572" width="10.625" style="1" customWidth="1"/>
    <col min="2573" max="2573" width="11.125" style="1" customWidth="1"/>
    <col min="2574" max="2574" width="10.375" style="1" customWidth="1"/>
    <col min="2575" max="2575" width="11.375" style="1" customWidth="1"/>
    <col min="2576" max="2576" width="18" style="1" customWidth="1"/>
    <col min="2577" max="2577" width="15.875" style="1" customWidth="1"/>
    <col min="2578" max="2578" width="17.125" style="1" customWidth="1"/>
    <col min="2579" max="2579" width="15.125" style="1" customWidth="1"/>
    <col min="2580" max="2820" width="8.875" style="1"/>
    <col min="2821" max="2821" width="4" style="1" customWidth="1"/>
    <col min="2822" max="2822" width="29.5" style="1" customWidth="1"/>
    <col min="2823" max="2823" width="39.375" style="1" customWidth="1"/>
    <col min="2824" max="2824" width="20.5" style="1" customWidth="1"/>
    <col min="2825" max="2825" width="8.875" style="1"/>
    <col min="2826" max="2826" width="9" style="1" customWidth="1"/>
    <col min="2827" max="2827" width="11.125" style="1" customWidth="1"/>
    <col min="2828" max="2828" width="10.625" style="1" customWidth="1"/>
    <col min="2829" max="2829" width="11.125" style="1" customWidth="1"/>
    <col min="2830" max="2830" width="10.375" style="1" customWidth="1"/>
    <col min="2831" max="2831" width="11.375" style="1" customWidth="1"/>
    <col min="2832" max="2832" width="18" style="1" customWidth="1"/>
    <col min="2833" max="2833" width="15.875" style="1" customWidth="1"/>
    <col min="2834" max="2834" width="17.125" style="1" customWidth="1"/>
    <col min="2835" max="2835" width="15.125" style="1" customWidth="1"/>
    <col min="2836" max="3076" width="8.875" style="1"/>
    <col min="3077" max="3077" width="4" style="1" customWidth="1"/>
    <col min="3078" max="3078" width="29.5" style="1" customWidth="1"/>
    <col min="3079" max="3079" width="39.375" style="1" customWidth="1"/>
    <col min="3080" max="3080" width="20.5" style="1" customWidth="1"/>
    <col min="3081" max="3081" width="8.875" style="1"/>
    <col min="3082" max="3082" width="9" style="1" customWidth="1"/>
    <col min="3083" max="3083" width="11.125" style="1" customWidth="1"/>
    <col min="3084" max="3084" width="10.625" style="1" customWidth="1"/>
    <col min="3085" max="3085" width="11.125" style="1" customWidth="1"/>
    <col min="3086" max="3086" width="10.375" style="1" customWidth="1"/>
    <col min="3087" max="3087" width="11.375" style="1" customWidth="1"/>
    <col min="3088" max="3088" width="18" style="1" customWidth="1"/>
    <col min="3089" max="3089" width="15.875" style="1" customWidth="1"/>
    <col min="3090" max="3090" width="17.125" style="1" customWidth="1"/>
    <col min="3091" max="3091" width="15.125" style="1" customWidth="1"/>
    <col min="3092" max="3332" width="8.875" style="1"/>
    <col min="3333" max="3333" width="4" style="1" customWidth="1"/>
    <col min="3334" max="3334" width="29.5" style="1" customWidth="1"/>
    <col min="3335" max="3335" width="39.375" style="1" customWidth="1"/>
    <col min="3336" max="3336" width="20.5" style="1" customWidth="1"/>
    <col min="3337" max="3337" width="8.875" style="1"/>
    <col min="3338" max="3338" width="9" style="1" customWidth="1"/>
    <col min="3339" max="3339" width="11.125" style="1" customWidth="1"/>
    <col min="3340" max="3340" width="10.625" style="1" customWidth="1"/>
    <col min="3341" max="3341" width="11.125" style="1" customWidth="1"/>
    <col min="3342" max="3342" width="10.375" style="1" customWidth="1"/>
    <col min="3343" max="3343" width="11.375" style="1" customWidth="1"/>
    <col min="3344" max="3344" width="18" style="1" customWidth="1"/>
    <col min="3345" max="3345" width="15.875" style="1" customWidth="1"/>
    <col min="3346" max="3346" width="17.125" style="1" customWidth="1"/>
    <col min="3347" max="3347" width="15.125" style="1" customWidth="1"/>
    <col min="3348" max="3588" width="8.875" style="1"/>
    <col min="3589" max="3589" width="4" style="1" customWidth="1"/>
    <col min="3590" max="3590" width="29.5" style="1" customWidth="1"/>
    <col min="3591" max="3591" width="39.375" style="1" customWidth="1"/>
    <col min="3592" max="3592" width="20.5" style="1" customWidth="1"/>
    <col min="3593" max="3593" width="8.875" style="1"/>
    <col min="3594" max="3594" width="9" style="1" customWidth="1"/>
    <col min="3595" max="3595" width="11.125" style="1" customWidth="1"/>
    <col min="3596" max="3596" width="10.625" style="1" customWidth="1"/>
    <col min="3597" max="3597" width="11.125" style="1" customWidth="1"/>
    <col min="3598" max="3598" width="10.375" style="1" customWidth="1"/>
    <col min="3599" max="3599" width="11.375" style="1" customWidth="1"/>
    <col min="3600" max="3600" width="18" style="1" customWidth="1"/>
    <col min="3601" max="3601" width="15.875" style="1" customWidth="1"/>
    <col min="3602" max="3602" width="17.125" style="1" customWidth="1"/>
    <col min="3603" max="3603" width="15.125" style="1" customWidth="1"/>
    <col min="3604" max="3844" width="8.875" style="1"/>
    <col min="3845" max="3845" width="4" style="1" customWidth="1"/>
    <col min="3846" max="3846" width="29.5" style="1" customWidth="1"/>
    <col min="3847" max="3847" width="39.375" style="1" customWidth="1"/>
    <col min="3848" max="3848" width="20.5" style="1" customWidth="1"/>
    <col min="3849" max="3849" width="8.875" style="1"/>
    <col min="3850" max="3850" width="9" style="1" customWidth="1"/>
    <col min="3851" max="3851" width="11.125" style="1" customWidth="1"/>
    <col min="3852" max="3852" width="10.625" style="1" customWidth="1"/>
    <col min="3853" max="3853" width="11.125" style="1" customWidth="1"/>
    <col min="3854" max="3854" width="10.375" style="1" customWidth="1"/>
    <col min="3855" max="3855" width="11.375" style="1" customWidth="1"/>
    <col min="3856" max="3856" width="18" style="1" customWidth="1"/>
    <col min="3857" max="3857" width="15.875" style="1" customWidth="1"/>
    <col min="3858" max="3858" width="17.125" style="1" customWidth="1"/>
    <col min="3859" max="3859" width="15.125" style="1" customWidth="1"/>
    <col min="3860" max="4100" width="8.875" style="1"/>
    <col min="4101" max="4101" width="4" style="1" customWidth="1"/>
    <col min="4102" max="4102" width="29.5" style="1" customWidth="1"/>
    <col min="4103" max="4103" width="39.375" style="1" customWidth="1"/>
    <col min="4104" max="4104" width="20.5" style="1" customWidth="1"/>
    <col min="4105" max="4105" width="8.875" style="1"/>
    <col min="4106" max="4106" width="9" style="1" customWidth="1"/>
    <col min="4107" max="4107" width="11.125" style="1" customWidth="1"/>
    <col min="4108" max="4108" width="10.625" style="1" customWidth="1"/>
    <col min="4109" max="4109" width="11.125" style="1" customWidth="1"/>
    <col min="4110" max="4110" width="10.375" style="1" customWidth="1"/>
    <col min="4111" max="4111" width="11.375" style="1" customWidth="1"/>
    <col min="4112" max="4112" width="18" style="1" customWidth="1"/>
    <col min="4113" max="4113" width="15.875" style="1" customWidth="1"/>
    <col min="4114" max="4114" width="17.125" style="1" customWidth="1"/>
    <col min="4115" max="4115" width="15.125" style="1" customWidth="1"/>
    <col min="4116" max="4356" width="8.875" style="1"/>
    <col min="4357" max="4357" width="4" style="1" customWidth="1"/>
    <col min="4358" max="4358" width="29.5" style="1" customWidth="1"/>
    <col min="4359" max="4359" width="39.375" style="1" customWidth="1"/>
    <col min="4360" max="4360" width="20.5" style="1" customWidth="1"/>
    <col min="4361" max="4361" width="8.875" style="1"/>
    <col min="4362" max="4362" width="9" style="1" customWidth="1"/>
    <col min="4363" max="4363" width="11.125" style="1" customWidth="1"/>
    <col min="4364" max="4364" width="10.625" style="1" customWidth="1"/>
    <col min="4365" max="4365" width="11.125" style="1" customWidth="1"/>
    <col min="4366" max="4366" width="10.375" style="1" customWidth="1"/>
    <col min="4367" max="4367" width="11.375" style="1" customWidth="1"/>
    <col min="4368" max="4368" width="18" style="1" customWidth="1"/>
    <col min="4369" max="4369" width="15.875" style="1" customWidth="1"/>
    <col min="4370" max="4370" width="17.125" style="1" customWidth="1"/>
    <col min="4371" max="4371" width="15.125" style="1" customWidth="1"/>
    <col min="4372" max="4612" width="8.875" style="1"/>
    <col min="4613" max="4613" width="4" style="1" customWidth="1"/>
    <col min="4614" max="4614" width="29.5" style="1" customWidth="1"/>
    <col min="4615" max="4615" width="39.375" style="1" customWidth="1"/>
    <col min="4616" max="4616" width="20.5" style="1" customWidth="1"/>
    <col min="4617" max="4617" width="8.875" style="1"/>
    <col min="4618" max="4618" width="9" style="1" customWidth="1"/>
    <col min="4619" max="4619" width="11.125" style="1" customWidth="1"/>
    <col min="4620" max="4620" width="10.625" style="1" customWidth="1"/>
    <col min="4621" max="4621" width="11.125" style="1" customWidth="1"/>
    <col min="4622" max="4622" width="10.375" style="1" customWidth="1"/>
    <col min="4623" max="4623" width="11.375" style="1" customWidth="1"/>
    <col min="4624" max="4624" width="18" style="1" customWidth="1"/>
    <col min="4625" max="4625" width="15.875" style="1" customWidth="1"/>
    <col min="4626" max="4626" width="17.125" style="1" customWidth="1"/>
    <col min="4627" max="4627" width="15.125" style="1" customWidth="1"/>
    <col min="4628" max="4868" width="8.875" style="1"/>
    <col min="4869" max="4869" width="4" style="1" customWidth="1"/>
    <col min="4870" max="4870" width="29.5" style="1" customWidth="1"/>
    <col min="4871" max="4871" width="39.375" style="1" customWidth="1"/>
    <col min="4872" max="4872" width="20.5" style="1" customWidth="1"/>
    <col min="4873" max="4873" width="8.875" style="1"/>
    <col min="4874" max="4874" width="9" style="1" customWidth="1"/>
    <col min="4875" max="4875" width="11.125" style="1" customWidth="1"/>
    <col min="4876" max="4876" width="10.625" style="1" customWidth="1"/>
    <col min="4877" max="4877" width="11.125" style="1" customWidth="1"/>
    <col min="4878" max="4878" width="10.375" style="1" customWidth="1"/>
    <col min="4879" max="4879" width="11.375" style="1" customWidth="1"/>
    <col min="4880" max="4880" width="18" style="1" customWidth="1"/>
    <col min="4881" max="4881" width="15.875" style="1" customWidth="1"/>
    <col min="4882" max="4882" width="17.125" style="1" customWidth="1"/>
    <col min="4883" max="4883" width="15.125" style="1" customWidth="1"/>
    <col min="4884" max="5124" width="8.875" style="1"/>
    <col min="5125" max="5125" width="4" style="1" customWidth="1"/>
    <col min="5126" max="5126" width="29.5" style="1" customWidth="1"/>
    <col min="5127" max="5127" width="39.375" style="1" customWidth="1"/>
    <col min="5128" max="5128" width="20.5" style="1" customWidth="1"/>
    <col min="5129" max="5129" width="8.875" style="1"/>
    <col min="5130" max="5130" width="9" style="1" customWidth="1"/>
    <col min="5131" max="5131" width="11.125" style="1" customWidth="1"/>
    <col min="5132" max="5132" width="10.625" style="1" customWidth="1"/>
    <col min="5133" max="5133" width="11.125" style="1" customWidth="1"/>
    <col min="5134" max="5134" width="10.375" style="1" customWidth="1"/>
    <col min="5135" max="5135" width="11.375" style="1" customWidth="1"/>
    <col min="5136" max="5136" width="18" style="1" customWidth="1"/>
    <col min="5137" max="5137" width="15.875" style="1" customWidth="1"/>
    <col min="5138" max="5138" width="17.125" style="1" customWidth="1"/>
    <col min="5139" max="5139" width="15.125" style="1" customWidth="1"/>
    <col min="5140" max="5380" width="8.875" style="1"/>
    <col min="5381" max="5381" width="4" style="1" customWidth="1"/>
    <col min="5382" max="5382" width="29.5" style="1" customWidth="1"/>
    <col min="5383" max="5383" width="39.375" style="1" customWidth="1"/>
    <col min="5384" max="5384" width="20.5" style="1" customWidth="1"/>
    <col min="5385" max="5385" width="8.875" style="1"/>
    <col min="5386" max="5386" width="9" style="1" customWidth="1"/>
    <col min="5387" max="5387" width="11.125" style="1" customWidth="1"/>
    <col min="5388" max="5388" width="10.625" style="1" customWidth="1"/>
    <col min="5389" max="5389" width="11.125" style="1" customWidth="1"/>
    <col min="5390" max="5390" width="10.375" style="1" customWidth="1"/>
    <col min="5391" max="5391" width="11.375" style="1" customWidth="1"/>
    <col min="5392" max="5392" width="18" style="1" customWidth="1"/>
    <col min="5393" max="5393" width="15.875" style="1" customWidth="1"/>
    <col min="5394" max="5394" width="17.125" style="1" customWidth="1"/>
    <col min="5395" max="5395" width="15.125" style="1" customWidth="1"/>
    <col min="5396" max="5636" width="8.875" style="1"/>
    <col min="5637" max="5637" width="4" style="1" customWidth="1"/>
    <col min="5638" max="5638" width="29.5" style="1" customWidth="1"/>
    <col min="5639" max="5639" width="39.375" style="1" customWidth="1"/>
    <col min="5640" max="5640" width="20.5" style="1" customWidth="1"/>
    <col min="5641" max="5641" width="8.875" style="1"/>
    <col min="5642" max="5642" width="9" style="1" customWidth="1"/>
    <col min="5643" max="5643" width="11.125" style="1" customWidth="1"/>
    <col min="5644" max="5644" width="10.625" style="1" customWidth="1"/>
    <col min="5645" max="5645" width="11.125" style="1" customWidth="1"/>
    <col min="5646" max="5646" width="10.375" style="1" customWidth="1"/>
    <col min="5647" max="5647" width="11.375" style="1" customWidth="1"/>
    <col min="5648" max="5648" width="18" style="1" customWidth="1"/>
    <col min="5649" max="5649" width="15.875" style="1" customWidth="1"/>
    <col min="5650" max="5650" width="17.125" style="1" customWidth="1"/>
    <col min="5651" max="5651" width="15.125" style="1" customWidth="1"/>
    <col min="5652" max="5892" width="8.875" style="1"/>
    <col min="5893" max="5893" width="4" style="1" customWidth="1"/>
    <col min="5894" max="5894" width="29.5" style="1" customWidth="1"/>
    <col min="5895" max="5895" width="39.375" style="1" customWidth="1"/>
    <col min="5896" max="5896" width="20.5" style="1" customWidth="1"/>
    <col min="5897" max="5897" width="8.875" style="1"/>
    <col min="5898" max="5898" width="9" style="1" customWidth="1"/>
    <col min="5899" max="5899" width="11.125" style="1" customWidth="1"/>
    <col min="5900" max="5900" width="10.625" style="1" customWidth="1"/>
    <col min="5901" max="5901" width="11.125" style="1" customWidth="1"/>
    <col min="5902" max="5902" width="10.375" style="1" customWidth="1"/>
    <col min="5903" max="5903" width="11.375" style="1" customWidth="1"/>
    <col min="5904" max="5904" width="18" style="1" customWidth="1"/>
    <col min="5905" max="5905" width="15.875" style="1" customWidth="1"/>
    <col min="5906" max="5906" width="17.125" style="1" customWidth="1"/>
    <col min="5907" max="5907" width="15.125" style="1" customWidth="1"/>
    <col min="5908" max="6148" width="8.875" style="1"/>
    <col min="6149" max="6149" width="4" style="1" customWidth="1"/>
    <col min="6150" max="6150" width="29.5" style="1" customWidth="1"/>
    <col min="6151" max="6151" width="39.375" style="1" customWidth="1"/>
    <col min="6152" max="6152" width="20.5" style="1" customWidth="1"/>
    <col min="6153" max="6153" width="8.875" style="1"/>
    <col min="6154" max="6154" width="9" style="1" customWidth="1"/>
    <col min="6155" max="6155" width="11.125" style="1" customWidth="1"/>
    <col min="6156" max="6156" width="10.625" style="1" customWidth="1"/>
    <col min="6157" max="6157" width="11.125" style="1" customWidth="1"/>
    <col min="6158" max="6158" width="10.375" style="1" customWidth="1"/>
    <col min="6159" max="6159" width="11.375" style="1" customWidth="1"/>
    <col min="6160" max="6160" width="18" style="1" customWidth="1"/>
    <col min="6161" max="6161" width="15.875" style="1" customWidth="1"/>
    <col min="6162" max="6162" width="17.125" style="1" customWidth="1"/>
    <col min="6163" max="6163" width="15.125" style="1" customWidth="1"/>
    <col min="6164" max="6404" width="8.875" style="1"/>
    <col min="6405" max="6405" width="4" style="1" customWidth="1"/>
    <col min="6406" max="6406" width="29.5" style="1" customWidth="1"/>
    <col min="6407" max="6407" width="39.375" style="1" customWidth="1"/>
    <col min="6408" max="6408" width="20.5" style="1" customWidth="1"/>
    <col min="6409" max="6409" width="8.875" style="1"/>
    <col min="6410" max="6410" width="9" style="1" customWidth="1"/>
    <col min="6411" max="6411" width="11.125" style="1" customWidth="1"/>
    <col min="6412" max="6412" width="10.625" style="1" customWidth="1"/>
    <col min="6413" max="6413" width="11.125" style="1" customWidth="1"/>
    <col min="6414" max="6414" width="10.375" style="1" customWidth="1"/>
    <col min="6415" max="6415" width="11.375" style="1" customWidth="1"/>
    <col min="6416" max="6416" width="18" style="1" customWidth="1"/>
    <col min="6417" max="6417" width="15.875" style="1" customWidth="1"/>
    <col min="6418" max="6418" width="17.125" style="1" customWidth="1"/>
    <col min="6419" max="6419" width="15.125" style="1" customWidth="1"/>
    <col min="6420" max="6660" width="8.875" style="1"/>
    <col min="6661" max="6661" width="4" style="1" customWidth="1"/>
    <col min="6662" max="6662" width="29.5" style="1" customWidth="1"/>
    <col min="6663" max="6663" width="39.375" style="1" customWidth="1"/>
    <col min="6664" max="6664" width="20.5" style="1" customWidth="1"/>
    <col min="6665" max="6665" width="8.875" style="1"/>
    <col min="6666" max="6666" width="9" style="1" customWidth="1"/>
    <col min="6667" max="6667" width="11.125" style="1" customWidth="1"/>
    <col min="6668" max="6668" width="10.625" style="1" customWidth="1"/>
    <col min="6669" max="6669" width="11.125" style="1" customWidth="1"/>
    <col min="6670" max="6670" width="10.375" style="1" customWidth="1"/>
    <col min="6671" max="6671" width="11.375" style="1" customWidth="1"/>
    <col min="6672" max="6672" width="18" style="1" customWidth="1"/>
    <col min="6673" max="6673" width="15.875" style="1" customWidth="1"/>
    <col min="6674" max="6674" width="17.125" style="1" customWidth="1"/>
    <col min="6675" max="6675" width="15.125" style="1" customWidth="1"/>
    <col min="6676" max="6916" width="8.875" style="1"/>
    <col min="6917" max="6917" width="4" style="1" customWidth="1"/>
    <col min="6918" max="6918" width="29.5" style="1" customWidth="1"/>
    <col min="6919" max="6919" width="39.375" style="1" customWidth="1"/>
    <col min="6920" max="6920" width="20.5" style="1" customWidth="1"/>
    <col min="6921" max="6921" width="8.875" style="1"/>
    <col min="6922" max="6922" width="9" style="1" customWidth="1"/>
    <col min="6923" max="6923" width="11.125" style="1" customWidth="1"/>
    <col min="6924" max="6924" width="10.625" style="1" customWidth="1"/>
    <col min="6925" max="6925" width="11.125" style="1" customWidth="1"/>
    <col min="6926" max="6926" width="10.375" style="1" customWidth="1"/>
    <col min="6927" max="6927" width="11.375" style="1" customWidth="1"/>
    <col min="6928" max="6928" width="18" style="1" customWidth="1"/>
    <col min="6929" max="6929" width="15.875" style="1" customWidth="1"/>
    <col min="6930" max="6930" width="17.125" style="1" customWidth="1"/>
    <col min="6931" max="6931" width="15.125" style="1" customWidth="1"/>
    <col min="6932" max="7172" width="8.875" style="1"/>
    <col min="7173" max="7173" width="4" style="1" customWidth="1"/>
    <col min="7174" max="7174" width="29.5" style="1" customWidth="1"/>
    <col min="7175" max="7175" width="39.375" style="1" customWidth="1"/>
    <col min="7176" max="7176" width="20.5" style="1" customWidth="1"/>
    <col min="7177" max="7177" width="8.875" style="1"/>
    <col min="7178" max="7178" width="9" style="1" customWidth="1"/>
    <col min="7179" max="7179" width="11.125" style="1" customWidth="1"/>
    <col min="7180" max="7180" width="10.625" style="1" customWidth="1"/>
    <col min="7181" max="7181" width="11.125" style="1" customWidth="1"/>
    <col min="7182" max="7182" width="10.375" style="1" customWidth="1"/>
    <col min="7183" max="7183" width="11.375" style="1" customWidth="1"/>
    <col min="7184" max="7184" width="18" style="1" customWidth="1"/>
    <col min="7185" max="7185" width="15.875" style="1" customWidth="1"/>
    <col min="7186" max="7186" width="17.125" style="1" customWidth="1"/>
    <col min="7187" max="7187" width="15.125" style="1" customWidth="1"/>
    <col min="7188" max="7428" width="8.875" style="1"/>
    <col min="7429" max="7429" width="4" style="1" customWidth="1"/>
    <col min="7430" max="7430" width="29.5" style="1" customWidth="1"/>
    <col min="7431" max="7431" width="39.375" style="1" customWidth="1"/>
    <col min="7432" max="7432" width="20.5" style="1" customWidth="1"/>
    <col min="7433" max="7433" width="8.875" style="1"/>
    <col min="7434" max="7434" width="9" style="1" customWidth="1"/>
    <col min="7435" max="7435" width="11.125" style="1" customWidth="1"/>
    <col min="7436" max="7436" width="10.625" style="1" customWidth="1"/>
    <col min="7437" max="7437" width="11.125" style="1" customWidth="1"/>
    <col min="7438" max="7438" width="10.375" style="1" customWidth="1"/>
    <col min="7439" max="7439" width="11.375" style="1" customWidth="1"/>
    <col min="7440" max="7440" width="18" style="1" customWidth="1"/>
    <col min="7441" max="7441" width="15.875" style="1" customWidth="1"/>
    <col min="7442" max="7442" width="17.125" style="1" customWidth="1"/>
    <col min="7443" max="7443" width="15.125" style="1" customWidth="1"/>
    <col min="7444" max="7684" width="8.875" style="1"/>
    <col min="7685" max="7685" width="4" style="1" customWidth="1"/>
    <col min="7686" max="7686" width="29.5" style="1" customWidth="1"/>
    <col min="7687" max="7687" width="39.375" style="1" customWidth="1"/>
    <col min="7688" max="7688" width="20.5" style="1" customWidth="1"/>
    <col min="7689" max="7689" width="8.875" style="1"/>
    <col min="7690" max="7690" width="9" style="1" customWidth="1"/>
    <col min="7691" max="7691" width="11.125" style="1" customWidth="1"/>
    <col min="7692" max="7692" width="10.625" style="1" customWidth="1"/>
    <col min="7693" max="7693" width="11.125" style="1" customWidth="1"/>
    <col min="7694" max="7694" width="10.375" style="1" customWidth="1"/>
    <col min="7695" max="7695" width="11.375" style="1" customWidth="1"/>
    <col min="7696" max="7696" width="18" style="1" customWidth="1"/>
    <col min="7697" max="7697" width="15.875" style="1" customWidth="1"/>
    <col min="7698" max="7698" width="17.125" style="1" customWidth="1"/>
    <col min="7699" max="7699" width="15.125" style="1" customWidth="1"/>
    <col min="7700" max="7940" width="8.875" style="1"/>
    <col min="7941" max="7941" width="4" style="1" customWidth="1"/>
    <col min="7942" max="7942" width="29.5" style="1" customWidth="1"/>
    <col min="7943" max="7943" width="39.375" style="1" customWidth="1"/>
    <col min="7944" max="7944" width="20.5" style="1" customWidth="1"/>
    <col min="7945" max="7945" width="8.875" style="1"/>
    <col min="7946" max="7946" width="9" style="1" customWidth="1"/>
    <col min="7947" max="7947" width="11.125" style="1" customWidth="1"/>
    <col min="7948" max="7948" width="10.625" style="1" customWidth="1"/>
    <col min="7949" max="7949" width="11.125" style="1" customWidth="1"/>
    <col min="7950" max="7950" width="10.375" style="1" customWidth="1"/>
    <col min="7951" max="7951" width="11.375" style="1" customWidth="1"/>
    <col min="7952" max="7952" width="18" style="1" customWidth="1"/>
    <col min="7953" max="7953" width="15.875" style="1" customWidth="1"/>
    <col min="7954" max="7954" width="17.125" style="1" customWidth="1"/>
    <col min="7955" max="7955" width="15.125" style="1" customWidth="1"/>
    <col min="7956" max="8196" width="8.875" style="1"/>
    <col min="8197" max="8197" width="4" style="1" customWidth="1"/>
    <col min="8198" max="8198" width="29.5" style="1" customWidth="1"/>
    <col min="8199" max="8199" width="39.375" style="1" customWidth="1"/>
    <col min="8200" max="8200" width="20.5" style="1" customWidth="1"/>
    <col min="8201" max="8201" width="8.875" style="1"/>
    <col min="8202" max="8202" width="9" style="1" customWidth="1"/>
    <col min="8203" max="8203" width="11.125" style="1" customWidth="1"/>
    <col min="8204" max="8204" width="10.625" style="1" customWidth="1"/>
    <col min="8205" max="8205" width="11.125" style="1" customWidth="1"/>
    <col min="8206" max="8206" width="10.375" style="1" customWidth="1"/>
    <col min="8207" max="8207" width="11.375" style="1" customWidth="1"/>
    <col min="8208" max="8208" width="18" style="1" customWidth="1"/>
    <col min="8209" max="8209" width="15.875" style="1" customWidth="1"/>
    <col min="8210" max="8210" width="17.125" style="1" customWidth="1"/>
    <col min="8211" max="8211" width="15.125" style="1" customWidth="1"/>
    <col min="8212" max="8452" width="8.875" style="1"/>
    <col min="8453" max="8453" width="4" style="1" customWidth="1"/>
    <col min="8454" max="8454" width="29.5" style="1" customWidth="1"/>
    <col min="8455" max="8455" width="39.375" style="1" customWidth="1"/>
    <col min="8456" max="8456" width="20.5" style="1" customWidth="1"/>
    <col min="8457" max="8457" width="8.875" style="1"/>
    <col min="8458" max="8458" width="9" style="1" customWidth="1"/>
    <col min="8459" max="8459" width="11.125" style="1" customWidth="1"/>
    <col min="8460" max="8460" width="10.625" style="1" customWidth="1"/>
    <col min="8461" max="8461" width="11.125" style="1" customWidth="1"/>
    <col min="8462" max="8462" width="10.375" style="1" customWidth="1"/>
    <col min="8463" max="8463" width="11.375" style="1" customWidth="1"/>
    <col min="8464" max="8464" width="18" style="1" customWidth="1"/>
    <col min="8465" max="8465" width="15.875" style="1" customWidth="1"/>
    <col min="8466" max="8466" width="17.125" style="1" customWidth="1"/>
    <col min="8467" max="8467" width="15.125" style="1" customWidth="1"/>
    <col min="8468" max="8708" width="8.875" style="1"/>
    <col min="8709" max="8709" width="4" style="1" customWidth="1"/>
    <col min="8710" max="8710" width="29.5" style="1" customWidth="1"/>
    <col min="8711" max="8711" width="39.375" style="1" customWidth="1"/>
    <col min="8712" max="8712" width="20.5" style="1" customWidth="1"/>
    <col min="8713" max="8713" width="8.875" style="1"/>
    <col min="8714" max="8714" width="9" style="1" customWidth="1"/>
    <col min="8715" max="8715" width="11.125" style="1" customWidth="1"/>
    <col min="8716" max="8716" width="10.625" style="1" customWidth="1"/>
    <col min="8717" max="8717" width="11.125" style="1" customWidth="1"/>
    <col min="8718" max="8718" width="10.375" style="1" customWidth="1"/>
    <col min="8719" max="8719" width="11.375" style="1" customWidth="1"/>
    <col min="8720" max="8720" width="18" style="1" customWidth="1"/>
    <col min="8721" max="8721" width="15.875" style="1" customWidth="1"/>
    <col min="8722" max="8722" width="17.125" style="1" customWidth="1"/>
    <col min="8723" max="8723" width="15.125" style="1" customWidth="1"/>
    <col min="8724" max="8964" width="8.875" style="1"/>
    <col min="8965" max="8965" width="4" style="1" customWidth="1"/>
    <col min="8966" max="8966" width="29.5" style="1" customWidth="1"/>
    <col min="8967" max="8967" width="39.375" style="1" customWidth="1"/>
    <col min="8968" max="8968" width="20.5" style="1" customWidth="1"/>
    <col min="8969" max="8969" width="8.875" style="1"/>
    <col min="8970" max="8970" width="9" style="1" customWidth="1"/>
    <col min="8971" max="8971" width="11.125" style="1" customWidth="1"/>
    <col min="8972" max="8972" width="10.625" style="1" customWidth="1"/>
    <col min="8973" max="8973" width="11.125" style="1" customWidth="1"/>
    <col min="8974" max="8974" width="10.375" style="1" customWidth="1"/>
    <col min="8975" max="8975" width="11.375" style="1" customWidth="1"/>
    <col min="8976" max="8976" width="18" style="1" customWidth="1"/>
    <col min="8977" max="8977" width="15.875" style="1" customWidth="1"/>
    <col min="8978" max="8978" width="17.125" style="1" customWidth="1"/>
    <col min="8979" max="8979" width="15.125" style="1" customWidth="1"/>
    <col min="8980" max="9220" width="8.875" style="1"/>
    <col min="9221" max="9221" width="4" style="1" customWidth="1"/>
    <col min="9222" max="9222" width="29.5" style="1" customWidth="1"/>
    <col min="9223" max="9223" width="39.375" style="1" customWidth="1"/>
    <col min="9224" max="9224" width="20.5" style="1" customWidth="1"/>
    <col min="9225" max="9225" width="8.875" style="1"/>
    <col min="9226" max="9226" width="9" style="1" customWidth="1"/>
    <col min="9227" max="9227" width="11.125" style="1" customWidth="1"/>
    <col min="9228" max="9228" width="10.625" style="1" customWidth="1"/>
    <col min="9229" max="9229" width="11.125" style="1" customWidth="1"/>
    <col min="9230" max="9230" width="10.375" style="1" customWidth="1"/>
    <col min="9231" max="9231" width="11.375" style="1" customWidth="1"/>
    <col min="9232" max="9232" width="18" style="1" customWidth="1"/>
    <col min="9233" max="9233" width="15.875" style="1" customWidth="1"/>
    <col min="9234" max="9234" width="17.125" style="1" customWidth="1"/>
    <col min="9235" max="9235" width="15.125" style="1" customWidth="1"/>
    <col min="9236" max="9476" width="8.875" style="1"/>
    <col min="9477" max="9477" width="4" style="1" customWidth="1"/>
    <col min="9478" max="9478" width="29.5" style="1" customWidth="1"/>
    <col min="9479" max="9479" width="39.375" style="1" customWidth="1"/>
    <col min="9480" max="9480" width="20.5" style="1" customWidth="1"/>
    <col min="9481" max="9481" width="8.875" style="1"/>
    <col min="9482" max="9482" width="9" style="1" customWidth="1"/>
    <col min="9483" max="9483" width="11.125" style="1" customWidth="1"/>
    <col min="9484" max="9484" width="10.625" style="1" customWidth="1"/>
    <col min="9485" max="9485" width="11.125" style="1" customWidth="1"/>
    <col min="9486" max="9486" width="10.375" style="1" customWidth="1"/>
    <col min="9487" max="9487" width="11.375" style="1" customWidth="1"/>
    <col min="9488" max="9488" width="18" style="1" customWidth="1"/>
    <col min="9489" max="9489" width="15.875" style="1" customWidth="1"/>
    <col min="9490" max="9490" width="17.125" style="1" customWidth="1"/>
    <col min="9491" max="9491" width="15.125" style="1" customWidth="1"/>
    <col min="9492" max="9732" width="8.875" style="1"/>
    <col min="9733" max="9733" width="4" style="1" customWidth="1"/>
    <col min="9734" max="9734" width="29.5" style="1" customWidth="1"/>
    <col min="9735" max="9735" width="39.375" style="1" customWidth="1"/>
    <col min="9736" max="9736" width="20.5" style="1" customWidth="1"/>
    <col min="9737" max="9737" width="8.875" style="1"/>
    <col min="9738" max="9738" width="9" style="1" customWidth="1"/>
    <col min="9739" max="9739" width="11.125" style="1" customWidth="1"/>
    <col min="9740" max="9740" width="10.625" style="1" customWidth="1"/>
    <col min="9741" max="9741" width="11.125" style="1" customWidth="1"/>
    <col min="9742" max="9742" width="10.375" style="1" customWidth="1"/>
    <col min="9743" max="9743" width="11.375" style="1" customWidth="1"/>
    <col min="9744" max="9744" width="18" style="1" customWidth="1"/>
    <col min="9745" max="9745" width="15.875" style="1" customWidth="1"/>
    <col min="9746" max="9746" width="17.125" style="1" customWidth="1"/>
    <col min="9747" max="9747" width="15.125" style="1" customWidth="1"/>
    <col min="9748" max="9988" width="8.875" style="1"/>
    <col min="9989" max="9989" width="4" style="1" customWidth="1"/>
    <col min="9990" max="9990" width="29.5" style="1" customWidth="1"/>
    <col min="9991" max="9991" width="39.375" style="1" customWidth="1"/>
    <col min="9992" max="9992" width="20.5" style="1" customWidth="1"/>
    <col min="9993" max="9993" width="8.875" style="1"/>
    <col min="9994" max="9994" width="9" style="1" customWidth="1"/>
    <col min="9995" max="9995" width="11.125" style="1" customWidth="1"/>
    <col min="9996" max="9996" width="10.625" style="1" customWidth="1"/>
    <col min="9997" max="9997" width="11.125" style="1" customWidth="1"/>
    <col min="9998" max="9998" width="10.375" style="1" customWidth="1"/>
    <col min="9999" max="9999" width="11.375" style="1" customWidth="1"/>
    <col min="10000" max="10000" width="18" style="1" customWidth="1"/>
    <col min="10001" max="10001" width="15.875" style="1" customWidth="1"/>
    <col min="10002" max="10002" width="17.125" style="1" customWidth="1"/>
    <col min="10003" max="10003" width="15.125" style="1" customWidth="1"/>
    <col min="10004" max="10244" width="8.875" style="1"/>
    <col min="10245" max="10245" width="4" style="1" customWidth="1"/>
    <col min="10246" max="10246" width="29.5" style="1" customWidth="1"/>
    <col min="10247" max="10247" width="39.375" style="1" customWidth="1"/>
    <col min="10248" max="10248" width="20.5" style="1" customWidth="1"/>
    <col min="10249" max="10249" width="8.875" style="1"/>
    <col min="10250" max="10250" width="9" style="1" customWidth="1"/>
    <col min="10251" max="10251" width="11.125" style="1" customWidth="1"/>
    <col min="10252" max="10252" width="10.625" style="1" customWidth="1"/>
    <col min="10253" max="10253" width="11.125" style="1" customWidth="1"/>
    <col min="10254" max="10254" width="10.375" style="1" customWidth="1"/>
    <col min="10255" max="10255" width="11.375" style="1" customWidth="1"/>
    <col min="10256" max="10256" width="18" style="1" customWidth="1"/>
    <col min="10257" max="10257" width="15.875" style="1" customWidth="1"/>
    <col min="10258" max="10258" width="17.125" style="1" customWidth="1"/>
    <col min="10259" max="10259" width="15.125" style="1" customWidth="1"/>
    <col min="10260" max="10500" width="8.875" style="1"/>
    <col min="10501" max="10501" width="4" style="1" customWidth="1"/>
    <col min="10502" max="10502" width="29.5" style="1" customWidth="1"/>
    <col min="10503" max="10503" width="39.375" style="1" customWidth="1"/>
    <col min="10504" max="10504" width="20.5" style="1" customWidth="1"/>
    <col min="10505" max="10505" width="8.875" style="1"/>
    <col min="10506" max="10506" width="9" style="1" customWidth="1"/>
    <col min="10507" max="10507" width="11.125" style="1" customWidth="1"/>
    <col min="10508" max="10508" width="10.625" style="1" customWidth="1"/>
    <col min="10509" max="10509" width="11.125" style="1" customWidth="1"/>
    <col min="10510" max="10510" width="10.375" style="1" customWidth="1"/>
    <col min="10511" max="10511" width="11.375" style="1" customWidth="1"/>
    <col min="10512" max="10512" width="18" style="1" customWidth="1"/>
    <col min="10513" max="10513" width="15.875" style="1" customWidth="1"/>
    <col min="10514" max="10514" width="17.125" style="1" customWidth="1"/>
    <col min="10515" max="10515" width="15.125" style="1" customWidth="1"/>
    <col min="10516" max="10756" width="8.875" style="1"/>
    <col min="10757" max="10757" width="4" style="1" customWidth="1"/>
    <col min="10758" max="10758" width="29.5" style="1" customWidth="1"/>
    <col min="10759" max="10759" width="39.375" style="1" customWidth="1"/>
    <col min="10760" max="10760" width="20.5" style="1" customWidth="1"/>
    <col min="10761" max="10761" width="8.875" style="1"/>
    <col min="10762" max="10762" width="9" style="1" customWidth="1"/>
    <col min="10763" max="10763" width="11.125" style="1" customWidth="1"/>
    <col min="10764" max="10764" width="10.625" style="1" customWidth="1"/>
    <col min="10765" max="10765" width="11.125" style="1" customWidth="1"/>
    <col min="10766" max="10766" width="10.375" style="1" customWidth="1"/>
    <col min="10767" max="10767" width="11.375" style="1" customWidth="1"/>
    <col min="10768" max="10768" width="18" style="1" customWidth="1"/>
    <col min="10769" max="10769" width="15.875" style="1" customWidth="1"/>
    <col min="10770" max="10770" width="17.125" style="1" customWidth="1"/>
    <col min="10771" max="10771" width="15.125" style="1" customWidth="1"/>
    <col min="10772" max="11012" width="8.875" style="1"/>
    <col min="11013" max="11013" width="4" style="1" customWidth="1"/>
    <col min="11014" max="11014" width="29.5" style="1" customWidth="1"/>
    <col min="11015" max="11015" width="39.375" style="1" customWidth="1"/>
    <col min="11016" max="11016" width="20.5" style="1" customWidth="1"/>
    <col min="11017" max="11017" width="8.875" style="1"/>
    <col min="11018" max="11018" width="9" style="1" customWidth="1"/>
    <col min="11019" max="11019" width="11.125" style="1" customWidth="1"/>
    <col min="11020" max="11020" width="10.625" style="1" customWidth="1"/>
    <col min="11021" max="11021" width="11.125" style="1" customWidth="1"/>
    <col min="11022" max="11022" width="10.375" style="1" customWidth="1"/>
    <col min="11023" max="11023" width="11.375" style="1" customWidth="1"/>
    <col min="11024" max="11024" width="18" style="1" customWidth="1"/>
    <col min="11025" max="11025" width="15.875" style="1" customWidth="1"/>
    <col min="11026" max="11026" width="17.125" style="1" customWidth="1"/>
    <col min="11027" max="11027" width="15.125" style="1" customWidth="1"/>
    <col min="11028" max="11268" width="8.875" style="1"/>
    <col min="11269" max="11269" width="4" style="1" customWidth="1"/>
    <col min="11270" max="11270" width="29.5" style="1" customWidth="1"/>
    <col min="11271" max="11271" width="39.375" style="1" customWidth="1"/>
    <col min="11272" max="11272" width="20.5" style="1" customWidth="1"/>
    <col min="11273" max="11273" width="8.875" style="1"/>
    <col min="11274" max="11274" width="9" style="1" customWidth="1"/>
    <col min="11275" max="11275" width="11.125" style="1" customWidth="1"/>
    <col min="11276" max="11276" width="10.625" style="1" customWidth="1"/>
    <col min="11277" max="11277" width="11.125" style="1" customWidth="1"/>
    <col min="11278" max="11278" width="10.375" style="1" customWidth="1"/>
    <col min="11279" max="11279" width="11.375" style="1" customWidth="1"/>
    <col min="11280" max="11280" width="18" style="1" customWidth="1"/>
    <col min="11281" max="11281" width="15.875" style="1" customWidth="1"/>
    <col min="11282" max="11282" width="17.125" style="1" customWidth="1"/>
    <col min="11283" max="11283" width="15.125" style="1" customWidth="1"/>
    <col min="11284" max="11524" width="8.875" style="1"/>
    <col min="11525" max="11525" width="4" style="1" customWidth="1"/>
    <col min="11526" max="11526" width="29.5" style="1" customWidth="1"/>
    <col min="11527" max="11527" width="39.375" style="1" customWidth="1"/>
    <col min="11528" max="11528" width="20.5" style="1" customWidth="1"/>
    <col min="11529" max="11529" width="8.875" style="1"/>
    <col min="11530" max="11530" width="9" style="1" customWidth="1"/>
    <col min="11531" max="11531" width="11.125" style="1" customWidth="1"/>
    <col min="11532" max="11532" width="10.625" style="1" customWidth="1"/>
    <col min="11533" max="11533" width="11.125" style="1" customWidth="1"/>
    <col min="11534" max="11534" width="10.375" style="1" customWidth="1"/>
    <col min="11535" max="11535" width="11.375" style="1" customWidth="1"/>
    <col min="11536" max="11536" width="18" style="1" customWidth="1"/>
    <col min="11537" max="11537" width="15.875" style="1" customWidth="1"/>
    <col min="11538" max="11538" width="17.125" style="1" customWidth="1"/>
    <col min="11539" max="11539" width="15.125" style="1" customWidth="1"/>
    <col min="11540" max="11780" width="8.875" style="1"/>
    <col min="11781" max="11781" width="4" style="1" customWidth="1"/>
    <col min="11782" max="11782" width="29.5" style="1" customWidth="1"/>
    <col min="11783" max="11783" width="39.375" style="1" customWidth="1"/>
    <col min="11784" max="11784" width="20.5" style="1" customWidth="1"/>
    <col min="11785" max="11785" width="8.875" style="1"/>
    <col min="11786" max="11786" width="9" style="1" customWidth="1"/>
    <col min="11787" max="11787" width="11.125" style="1" customWidth="1"/>
    <col min="11788" max="11788" width="10.625" style="1" customWidth="1"/>
    <col min="11789" max="11789" width="11.125" style="1" customWidth="1"/>
    <col min="11790" max="11790" width="10.375" style="1" customWidth="1"/>
    <col min="11791" max="11791" width="11.375" style="1" customWidth="1"/>
    <col min="11792" max="11792" width="18" style="1" customWidth="1"/>
    <col min="11793" max="11793" width="15.875" style="1" customWidth="1"/>
    <col min="11794" max="11794" width="17.125" style="1" customWidth="1"/>
    <col min="11795" max="11795" width="15.125" style="1" customWidth="1"/>
    <col min="11796" max="12036" width="8.875" style="1"/>
    <col min="12037" max="12037" width="4" style="1" customWidth="1"/>
    <col min="12038" max="12038" width="29.5" style="1" customWidth="1"/>
    <col min="12039" max="12039" width="39.375" style="1" customWidth="1"/>
    <col min="12040" max="12040" width="20.5" style="1" customWidth="1"/>
    <col min="12041" max="12041" width="8.875" style="1"/>
    <col min="12042" max="12042" width="9" style="1" customWidth="1"/>
    <col min="12043" max="12043" width="11.125" style="1" customWidth="1"/>
    <col min="12044" max="12044" width="10.625" style="1" customWidth="1"/>
    <col min="12045" max="12045" width="11.125" style="1" customWidth="1"/>
    <col min="12046" max="12046" width="10.375" style="1" customWidth="1"/>
    <col min="12047" max="12047" width="11.375" style="1" customWidth="1"/>
    <col min="12048" max="12048" width="18" style="1" customWidth="1"/>
    <col min="12049" max="12049" width="15.875" style="1" customWidth="1"/>
    <col min="12050" max="12050" width="17.125" style="1" customWidth="1"/>
    <col min="12051" max="12051" width="15.125" style="1" customWidth="1"/>
    <col min="12052" max="12292" width="8.875" style="1"/>
    <col min="12293" max="12293" width="4" style="1" customWidth="1"/>
    <col min="12294" max="12294" width="29.5" style="1" customWidth="1"/>
    <col min="12295" max="12295" width="39.375" style="1" customWidth="1"/>
    <col min="12296" max="12296" width="20.5" style="1" customWidth="1"/>
    <col min="12297" max="12297" width="8.875" style="1"/>
    <col min="12298" max="12298" width="9" style="1" customWidth="1"/>
    <col min="12299" max="12299" width="11.125" style="1" customWidth="1"/>
    <col min="12300" max="12300" width="10.625" style="1" customWidth="1"/>
    <col min="12301" max="12301" width="11.125" style="1" customWidth="1"/>
    <col min="12302" max="12302" width="10.375" style="1" customWidth="1"/>
    <col min="12303" max="12303" width="11.375" style="1" customWidth="1"/>
    <col min="12304" max="12304" width="18" style="1" customWidth="1"/>
    <col min="12305" max="12305" width="15.875" style="1" customWidth="1"/>
    <col min="12306" max="12306" width="17.125" style="1" customWidth="1"/>
    <col min="12307" max="12307" width="15.125" style="1" customWidth="1"/>
    <col min="12308" max="12548" width="8.875" style="1"/>
    <col min="12549" max="12549" width="4" style="1" customWidth="1"/>
    <col min="12550" max="12550" width="29.5" style="1" customWidth="1"/>
    <col min="12551" max="12551" width="39.375" style="1" customWidth="1"/>
    <col min="12552" max="12552" width="20.5" style="1" customWidth="1"/>
    <col min="12553" max="12553" width="8.875" style="1"/>
    <col min="12554" max="12554" width="9" style="1" customWidth="1"/>
    <col min="12555" max="12555" width="11.125" style="1" customWidth="1"/>
    <col min="12556" max="12556" width="10.625" style="1" customWidth="1"/>
    <col min="12557" max="12557" width="11.125" style="1" customWidth="1"/>
    <col min="12558" max="12558" width="10.375" style="1" customWidth="1"/>
    <col min="12559" max="12559" width="11.375" style="1" customWidth="1"/>
    <col min="12560" max="12560" width="18" style="1" customWidth="1"/>
    <col min="12561" max="12561" width="15.875" style="1" customWidth="1"/>
    <col min="12562" max="12562" width="17.125" style="1" customWidth="1"/>
    <col min="12563" max="12563" width="15.125" style="1" customWidth="1"/>
    <col min="12564" max="12804" width="8.875" style="1"/>
    <col min="12805" max="12805" width="4" style="1" customWidth="1"/>
    <col min="12806" max="12806" width="29.5" style="1" customWidth="1"/>
    <col min="12807" max="12807" width="39.375" style="1" customWidth="1"/>
    <col min="12808" max="12808" width="20.5" style="1" customWidth="1"/>
    <col min="12809" max="12809" width="8.875" style="1"/>
    <col min="12810" max="12810" width="9" style="1" customWidth="1"/>
    <col min="12811" max="12811" width="11.125" style="1" customWidth="1"/>
    <col min="12812" max="12812" width="10.625" style="1" customWidth="1"/>
    <col min="12813" max="12813" width="11.125" style="1" customWidth="1"/>
    <col min="12814" max="12814" width="10.375" style="1" customWidth="1"/>
    <col min="12815" max="12815" width="11.375" style="1" customWidth="1"/>
    <col min="12816" max="12816" width="18" style="1" customWidth="1"/>
    <col min="12817" max="12817" width="15.875" style="1" customWidth="1"/>
    <col min="12818" max="12818" width="17.125" style="1" customWidth="1"/>
    <col min="12819" max="12819" width="15.125" style="1" customWidth="1"/>
    <col min="12820" max="13060" width="8.875" style="1"/>
    <col min="13061" max="13061" width="4" style="1" customWidth="1"/>
    <col min="13062" max="13062" width="29.5" style="1" customWidth="1"/>
    <col min="13063" max="13063" width="39.375" style="1" customWidth="1"/>
    <col min="13064" max="13064" width="20.5" style="1" customWidth="1"/>
    <col min="13065" max="13065" width="8.875" style="1"/>
    <col min="13066" max="13066" width="9" style="1" customWidth="1"/>
    <col min="13067" max="13067" width="11.125" style="1" customWidth="1"/>
    <col min="13068" max="13068" width="10.625" style="1" customWidth="1"/>
    <col min="13069" max="13069" width="11.125" style="1" customWidth="1"/>
    <col min="13070" max="13070" width="10.375" style="1" customWidth="1"/>
    <col min="13071" max="13071" width="11.375" style="1" customWidth="1"/>
    <col min="13072" max="13072" width="18" style="1" customWidth="1"/>
    <col min="13073" max="13073" width="15.875" style="1" customWidth="1"/>
    <col min="13074" max="13074" width="17.125" style="1" customWidth="1"/>
    <col min="13075" max="13075" width="15.125" style="1" customWidth="1"/>
    <col min="13076" max="13316" width="8.875" style="1"/>
    <col min="13317" max="13317" width="4" style="1" customWidth="1"/>
    <col min="13318" max="13318" width="29.5" style="1" customWidth="1"/>
    <col min="13319" max="13319" width="39.375" style="1" customWidth="1"/>
    <col min="13320" max="13320" width="20.5" style="1" customWidth="1"/>
    <col min="13321" max="13321" width="8.875" style="1"/>
    <col min="13322" max="13322" width="9" style="1" customWidth="1"/>
    <col min="13323" max="13323" width="11.125" style="1" customWidth="1"/>
    <col min="13324" max="13324" width="10.625" style="1" customWidth="1"/>
    <col min="13325" max="13325" width="11.125" style="1" customWidth="1"/>
    <col min="13326" max="13326" width="10.375" style="1" customWidth="1"/>
    <col min="13327" max="13327" width="11.375" style="1" customWidth="1"/>
    <col min="13328" max="13328" width="18" style="1" customWidth="1"/>
    <col min="13329" max="13329" width="15.875" style="1" customWidth="1"/>
    <col min="13330" max="13330" width="17.125" style="1" customWidth="1"/>
    <col min="13331" max="13331" width="15.125" style="1" customWidth="1"/>
    <col min="13332" max="13572" width="8.875" style="1"/>
    <col min="13573" max="13573" width="4" style="1" customWidth="1"/>
    <col min="13574" max="13574" width="29.5" style="1" customWidth="1"/>
    <col min="13575" max="13575" width="39.375" style="1" customWidth="1"/>
    <col min="13576" max="13576" width="20.5" style="1" customWidth="1"/>
    <col min="13577" max="13577" width="8.875" style="1"/>
    <col min="13578" max="13578" width="9" style="1" customWidth="1"/>
    <col min="13579" max="13579" width="11.125" style="1" customWidth="1"/>
    <col min="13580" max="13580" width="10.625" style="1" customWidth="1"/>
    <col min="13581" max="13581" width="11.125" style="1" customWidth="1"/>
    <col min="13582" max="13582" width="10.375" style="1" customWidth="1"/>
    <col min="13583" max="13583" width="11.375" style="1" customWidth="1"/>
    <col min="13584" max="13584" width="18" style="1" customWidth="1"/>
    <col min="13585" max="13585" width="15.875" style="1" customWidth="1"/>
    <col min="13586" max="13586" width="17.125" style="1" customWidth="1"/>
    <col min="13587" max="13587" width="15.125" style="1" customWidth="1"/>
    <col min="13588" max="13828" width="8.875" style="1"/>
    <col min="13829" max="13829" width="4" style="1" customWidth="1"/>
    <col min="13830" max="13830" width="29.5" style="1" customWidth="1"/>
    <col min="13831" max="13831" width="39.375" style="1" customWidth="1"/>
    <col min="13832" max="13832" width="20.5" style="1" customWidth="1"/>
    <col min="13833" max="13833" width="8.875" style="1"/>
    <col min="13834" max="13834" width="9" style="1" customWidth="1"/>
    <col min="13835" max="13835" width="11.125" style="1" customWidth="1"/>
    <col min="13836" max="13836" width="10.625" style="1" customWidth="1"/>
    <col min="13837" max="13837" width="11.125" style="1" customWidth="1"/>
    <col min="13838" max="13838" width="10.375" style="1" customWidth="1"/>
    <col min="13839" max="13839" width="11.375" style="1" customWidth="1"/>
    <col min="13840" max="13840" width="18" style="1" customWidth="1"/>
    <col min="13841" max="13841" width="15.875" style="1" customWidth="1"/>
    <col min="13842" max="13842" width="17.125" style="1" customWidth="1"/>
    <col min="13843" max="13843" width="15.125" style="1" customWidth="1"/>
    <col min="13844" max="14084" width="8.875" style="1"/>
    <col min="14085" max="14085" width="4" style="1" customWidth="1"/>
    <col min="14086" max="14086" width="29.5" style="1" customWidth="1"/>
    <col min="14087" max="14087" width="39.375" style="1" customWidth="1"/>
    <col min="14088" max="14088" width="20.5" style="1" customWidth="1"/>
    <col min="14089" max="14089" width="8.875" style="1"/>
    <col min="14090" max="14090" width="9" style="1" customWidth="1"/>
    <col min="14091" max="14091" width="11.125" style="1" customWidth="1"/>
    <col min="14092" max="14092" width="10.625" style="1" customWidth="1"/>
    <col min="14093" max="14093" width="11.125" style="1" customWidth="1"/>
    <col min="14094" max="14094" width="10.375" style="1" customWidth="1"/>
    <col min="14095" max="14095" width="11.375" style="1" customWidth="1"/>
    <col min="14096" max="14096" width="18" style="1" customWidth="1"/>
    <col min="14097" max="14097" width="15.875" style="1" customWidth="1"/>
    <col min="14098" max="14098" width="17.125" style="1" customWidth="1"/>
    <col min="14099" max="14099" width="15.125" style="1" customWidth="1"/>
    <col min="14100" max="14340" width="8.875" style="1"/>
    <col min="14341" max="14341" width="4" style="1" customWidth="1"/>
    <col min="14342" max="14342" width="29.5" style="1" customWidth="1"/>
    <col min="14343" max="14343" width="39.375" style="1" customWidth="1"/>
    <col min="14344" max="14344" width="20.5" style="1" customWidth="1"/>
    <col min="14345" max="14345" width="8.875" style="1"/>
    <col min="14346" max="14346" width="9" style="1" customWidth="1"/>
    <col min="14347" max="14347" width="11.125" style="1" customWidth="1"/>
    <col min="14348" max="14348" width="10.625" style="1" customWidth="1"/>
    <col min="14349" max="14349" width="11.125" style="1" customWidth="1"/>
    <col min="14350" max="14350" width="10.375" style="1" customWidth="1"/>
    <col min="14351" max="14351" width="11.375" style="1" customWidth="1"/>
    <col min="14352" max="14352" width="18" style="1" customWidth="1"/>
    <col min="14353" max="14353" width="15.875" style="1" customWidth="1"/>
    <col min="14354" max="14354" width="17.125" style="1" customWidth="1"/>
    <col min="14355" max="14355" width="15.125" style="1" customWidth="1"/>
    <col min="14356" max="14596" width="8.875" style="1"/>
    <col min="14597" max="14597" width="4" style="1" customWidth="1"/>
    <col min="14598" max="14598" width="29.5" style="1" customWidth="1"/>
    <col min="14599" max="14599" width="39.375" style="1" customWidth="1"/>
    <col min="14600" max="14600" width="20.5" style="1" customWidth="1"/>
    <col min="14601" max="14601" width="8.875" style="1"/>
    <col min="14602" max="14602" width="9" style="1" customWidth="1"/>
    <col min="14603" max="14603" width="11.125" style="1" customWidth="1"/>
    <col min="14604" max="14604" width="10.625" style="1" customWidth="1"/>
    <col min="14605" max="14605" width="11.125" style="1" customWidth="1"/>
    <col min="14606" max="14606" width="10.375" style="1" customWidth="1"/>
    <col min="14607" max="14607" width="11.375" style="1" customWidth="1"/>
    <col min="14608" max="14608" width="18" style="1" customWidth="1"/>
    <col min="14609" max="14609" width="15.875" style="1" customWidth="1"/>
    <col min="14610" max="14610" width="17.125" style="1" customWidth="1"/>
    <col min="14611" max="14611" width="15.125" style="1" customWidth="1"/>
    <col min="14612" max="14852" width="8.875" style="1"/>
    <col min="14853" max="14853" width="4" style="1" customWidth="1"/>
    <col min="14854" max="14854" width="29.5" style="1" customWidth="1"/>
    <col min="14855" max="14855" width="39.375" style="1" customWidth="1"/>
    <col min="14856" max="14856" width="20.5" style="1" customWidth="1"/>
    <col min="14857" max="14857" width="8.875" style="1"/>
    <col min="14858" max="14858" width="9" style="1" customWidth="1"/>
    <col min="14859" max="14859" width="11.125" style="1" customWidth="1"/>
    <col min="14860" max="14860" width="10.625" style="1" customWidth="1"/>
    <col min="14861" max="14861" width="11.125" style="1" customWidth="1"/>
    <col min="14862" max="14862" width="10.375" style="1" customWidth="1"/>
    <col min="14863" max="14863" width="11.375" style="1" customWidth="1"/>
    <col min="14864" max="14864" width="18" style="1" customWidth="1"/>
    <col min="14865" max="14865" width="15.875" style="1" customWidth="1"/>
    <col min="14866" max="14866" width="17.125" style="1" customWidth="1"/>
    <col min="14867" max="14867" width="15.125" style="1" customWidth="1"/>
    <col min="14868" max="15108" width="8.875" style="1"/>
    <col min="15109" max="15109" width="4" style="1" customWidth="1"/>
    <col min="15110" max="15110" width="29.5" style="1" customWidth="1"/>
    <col min="15111" max="15111" width="39.375" style="1" customWidth="1"/>
    <col min="15112" max="15112" width="20.5" style="1" customWidth="1"/>
    <col min="15113" max="15113" width="8.875" style="1"/>
    <col min="15114" max="15114" width="9" style="1" customWidth="1"/>
    <col min="15115" max="15115" width="11.125" style="1" customWidth="1"/>
    <col min="15116" max="15116" width="10.625" style="1" customWidth="1"/>
    <col min="15117" max="15117" width="11.125" style="1" customWidth="1"/>
    <col min="15118" max="15118" width="10.375" style="1" customWidth="1"/>
    <col min="15119" max="15119" width="11.375" style="1" customWidth="1"/>
    <col min="15120" max="15120" width="18" style="1" customWidth="1"/>
    <col min="15121" max="15121" width="15.875" style="1" customWidth="1"/>
    <col min="15122" max="15122" width="17.125" style="1" customWidth="1"/>
    <col min="15123" max="15123" width="15.125" style="1" customWidth="1"/>
    <col min="15124" max="15364" width="8.875" style="1"/>
    <col min="15365" max="15365" width="4" style="1" customWidth="1"/>
    <col min="15366" max="15366" width="29.5" style="1" customWidth="1"/>
    <col min="15367" max="15367" width="39.375" style="1" customWidth="1"/>
    <col min="15368" max="15368" width="20.5" style="1" customWidth="1"/>
    <col min="15369" max="15369" width="8.875" style="1"/>
    <col min="15370" max="15370" width="9" style="1" customWidth="1"/>
    <col min="15371" max="15371" width="11.125" style="1" customWidth="1"/>
    <col min="15372" max="15372" width="10.625" style="1" customWidth="1"/>
    <col min="15373" max="15373" width="11.125" style="1" customWidth="1"/>
    <col min="15374" max="15374" width="10.375" style="1" customWidth="1"/>
    <col min="15375" max="15375" width="11.375" style="1" customWidth="1"/>
    <col min="15376" max="15376" width="18" style="1" customWidth="1"/>
    <col min="15377" max="15377" width="15.875" style="1" customWidth="1"/>
    <col min="15378" max="15378" width="17.125" style="1" customWidth="1"/>
    <col min="15379" max="15379" width="15.125" style="1" customWidth="1"/>
    <col min="15380" max="15620" width="8.875" style="1"/>
    <col min="15621" max="15621" width="4" style="1" customWidth="1"/>
    <col min="15622" max="15622" width="29.5" style="1" customWidth="1"/>
    <col min="15623" max="15623" width="39.375" style="1" customWidth="1"/>
    <col min="15624" max="15624" width="20.5" style="1" customWidth="1"/>
    <col min="15625" max="15625" width="8.875" style="1"/>
    <col min="15626" max="15626" width="9" style="1" customWidth="1"/>
    <col min="15627" max="15627" width="11.125" style="1" customWidth="1"/>
    <col min="15628" max="15628" width="10.625" style="1" customWidth="1"/>
    <col min="15629" max="15629" width="11.125" style="1" customWidth="1"/>
    <col min="15630" max="15630" width="10.375" style="1" customWidth="1"/>
    <col min="15631" max="15631" width="11.375" style="1" customWidth="1"/>
    <col min="15632" max="15632" width="18" style="1" customWidth="1"/>
    <col min="15633" max="15633" width="15.875" style="1" customWidth="1"/>
    <col min="15634" max="15634" width="17.125" style="1" customWidth="1"/>
    <col min="15635" max="15635" width="15.125" style="1" customWidth="1"/>
    <col min="15636" max="15876" width="8.875" style="1"/>
    <col min="15877" max="15877" width="4" style="1" customWidth="1"/>
    <col min="15878" max="15878" width="29.5" style="1" customWidth="1"/>
    <col min="15879" max="15879" width="39.375" style="1" customWidth="1"/>
    <col min="15880" max="15880" width="20.5" style="1" customWidth="1"/>
    <col min="15881" max="15881" width="8.875" style="1"/>
    <col min="15882" max="15882" width="9" style="1" customWidth="1"/>
    <col min="15883" max="15883" width="11.125" style="1" customWidth="1"/>
    <col min="15884" max="15884" width="10.625" style="1" customWidth="1"/>
    <col min="15885" max="15885" width="11.125" style="1" customWidth="1"/>
    <col min="15886" max="15886" width="10.375" style="1" customWidth="1"/>
    <col min="15887" max="15887" width="11.375" style="1" customWidth="1"/>
    <col min="15888" max="15888" width="18" style="1" customWidth="1"/>
    <col min="15889" max="15889" width="15.875" style="1" customWidth="1"/>
    <col min="15890" max="15890" width="17.125" style="1" customWidth="1"/>
    <col min="15891" max="15891" width="15.125" style="1" customWidth="1"/>
    <col min="15892" max="16132" width="8.875" style="1"/>
    <col min="16133" max="16133" width="4" style="1" customWidth="1"/>
    <col min="16134" max="16134" width="29.5" style="1" customWidth="1"/>
    <col min="16135" max="16135" width="39.375" style="1" customWidth="1"/>
    <col min="16136" max="16136" width="20.5" style="1" customWidth="1"/>
    <col min="16137" max="16137" width="8.875" style="1"/>
    <col min="16138" max="16138" width="9" style="1" customWidth="1"/>
    <col min="16139" max="16139" width="11.125" style="1" customWidth="1"/>
    <col min="16140" max="16140" width="10.625" style="1" customWidth="1"/>
    <col min="16141" max="16141" width="11.125" style="1" customWidth="1"/>
    <col min="16142" max="16142" width="10.375" style="1" customWidth="1"/>
    <col min="16143" max="16143" width="11.375" style="1" customWidth="1"/>
    <col min="16144" max="16144" width="18" style="1" customWidth="1"/>
    <col min="16145" max="16145" width="15.875" style="1" customWidth="1"/>
    <col min="16146" max="16146" width="17.125" style="1" customWidth="1"/>
    <col min="16147" max="16147" width="15.125" style="1" customWidth="1"/>
    <col min="16148" max="16384" width="8.875" style="1"/>
  </cols>
  <sheetData>
    <row r="1" spans="1:81" x14ac:dyDescent="0.2">
      <c r="A1" s="232" t="s">
        <v>222</v>
      </c>
      <c r="B1" s="232"/>
      <c r="C1" s="232"/>
      <c r="D1" s="232"/>
      <c r="E1" s="232"/>
      <c r="F1" s="232"/>
      <c r="G1" s="232"/>
      <c r="H1" s="232"/>
      <c r="I1" s="232"/>
      <c r="J1" s="232"/>
      <c r="K1" s="232"/>
      <c r="L1" s="232"/>
      <c r="M1" s="232"/>
      <c r="N1" s="232"/>
      <c r="O1" s="232"/>
      <c r="P1" s="232"/>
      <c r="Q1" s="232"/>
      <c r="R1" s="232"/>
      <c r="S1" s="232"/>
    </row>
    <row r="2" spans="1:81" x14ac:dyDescent="0.2">
      <c r="A2" s="233" t="s">
        <v>227</v>
      </c>
      <c r="B2" s="233"/>
      <c r="C2" s="233"/>
      <c r="D2" s="233"/>
      <c r="E2" s="233"/>
      <c r="F2" s="233"/>
      <c r="G2" s="233"/>
      <c r="H2" s="233"/>
      <c r="I2" s="233"/>
      <c r="J2" s="233"/>
      <c r="K2" s="233"/>
      <c r="L2" s="233"/>
      <c r="M2" s="233"/>
      <c r="N2" s="233"/>
      <c r="O2" s="233"/>
      <c r="P2" s="233"/>
      <c r="Q2" s="233"/>
      <c r="R2" s="233"/>
      <c r="S2" s="233"/>
    </row>
    <row r="3" spans="1:81" x14ac:dyDescent="0.2">
      <c r="A3" s="233" t="s">
        <v>256</v>
      </c>
      <c r="B3" s="233"/>
      <c r="C3" s="233"/>
      <c r="D3" s="233"/>
      <c r="E3" s="233"/>
      <c r="F3" s="233"/>
      <c r="G3" s="233"/>
      <c r="H3" s="233"/>
      <c r="I3" s="233"/>
      <c r="J3" s="233"/>
      <c r="K3" s="233"/>
      <c r="L3" s="233"/>
      <c r="M3" s="233"/>
      <c r="N3" s="233"/>
      <c r="O3" s="233"/>
      <c r="P3" s="233"/>
      <c r="Q3" s="233"/>
      <c r="R3" s="233"/>
      <c r="S3" s="233"/>
    </row>
    <row r="4" spans="1:81" x14ac:dyDescent="0.2">
      <c r="A4" s="2"/>
      <c r="B4" s="2"/>
      <c r="C4" s="2"/>
      <c r="D4" s="2"/>
      <c r="E4" s="2"/>
      <c r="F4" s="2"/>
      <c r="G4" s="2"/>
      <c r="H4" s="2"/>
      <c r="I4" s="2"/>
      <c r="J4" s="2"/>
      <c r="K4" s="2"/>
      <c r="L4" s="2"/>
      <c r="M4" s="2"/>
      <c r="N4" s="2"/>
      <c r="O4" s="2"/>
      <c r="P4" s="2"/>
      <c r="Q4" s="2"/>
      <c r="R4" s="2"/>
      <c r="S4" s="2"/>
    </row>
    <row r="5" spans="1:81" ht="28.35" customHeight="1" x14ac:dyDescent="0.2">
      <c r="A5" s="208" t="s">
        <v>0</v>
      </c>
      <c r="B5" s="234" t="s">
        <v>1</v>
      </c>
      <c r="C5" s="234" t="s">
        <v>2</v>
      </c>
      <c r="D5" s="234" t="s">
        <v>3</v>
      </c>
      <c r="E5" s="211" t="s">
        <v>4</v>
      </c>
      <c r="F5" s="209" t="s">
        <v>67</v>
      </c>
      <c r="G5" s="209" t="s">
        <v>64</v>
      </c>
      <c r="H5" s="209" t="s">
        <v>5</v>
      </c>
      <c r="I5" s="209" t="s">
        <v>6</v>
      </c>
      <c r="J5" s="227" t="s">
        <v>7</v>
      </c>
      <c r="K5" s="208" t="s">
        <v>8</v>
      </c>
      <c r="L5" s="208"/>
      <c r="M5" s="229" t="s">
        <v>9</v>
      </c>
      <c r="N5" s="230"/>
      <c r="O5" s="230"/>
      <c r="P5" s="231"/>
      <c r="Q5" s="217" t="s">
        <v>10</v>
      </c>
      <c r="R5" s="218"/>
      <c r="S5" s="208" t="s">
        <v>11</v>
      </c>
      <c r="T5" s="209" t="s">
        <v>62</v>
      </c>
      <c r="U5" s="209" t="s">
        <v>147</v>
      </c>
    </row>
    <row r="6" spans="1:81" ht="21.75" customHeight="1" x14ac:dyDescent="0.2">
      <c r="A6" s="234"/>
      <c r="B6" s="235"/>
      <c r="C6" s="235"/>
      <c r="D6" s="235"/>
      <c r="E6" s="236"/>
      <c r="F6" s="209"/>
      <c r="G6" s="209"/>
      <c r="H6" s="209"/>
      <c r="I6" s="209"/>
      <c r="J6" s="227"/>
      <c r="K6" s="76" t="s">
        <v>12</v>
      </c>
      <c r="L6" s="77" t="s">
        <v>13</v>
      </c>
      <c r="M6" s="210" t="s">
        <v>12</v>
      </c>
      <c r="N6" s="211"/>
      <c r="O6" s="212" t="s">
        <v>13</v>
      </c>
      <c r="P6" s="213"/>
      <c r="Q6" s="219"/>
      <c r="R6" s="220"/>
      <c r="S6" s="208"/>
      <c r="T6" s="209"/>
      <c r="U6" s="209"/>
    </row>
    <row r="7" spans="1:81" ht="159.75" customHeight="1" x14ac:dyDescent="0.2">
      <c r="A7" s="128">
        <v>1</v>
      </c>
      <c r="B7" s="18" t="s">
        <v>14</v>
      </c>
      <c r="C7" s="98" t="s">
        <v>66</v>
      </c>
      <c r="D7" s="129" t="s">
        <v>178</v>
      </c>
      <c r="E7" s="129" t="s">
        <v>179</v>
      </c>
      <c r="F7" s="100" t="s">
        <v>68</v>
      </c>
      <c r="G7" s="108" t="s">
        <v>69</v>
      </c>
      <c r="H7" s="101" t="s">
        <v>15</v>
      </c>
      <c r="I7" s="101">
        <v>100</v>
      </c>
      <c r="J7" s="103">
        <f>J8+J11+J13+J19+J21+J24+J27+J31+J35+J37+J41+J44</f>
        <v>10740401012</v>
      </c>
      <c r="K7" s="101">
        <v>75</v>
      </c>
      <c r="L7" s="103">
        <v>1919947671</v>
      </c>
      <c r="M7" s="124">
        <f t="shared" ref="M7:M20" si="0">K7/I7*100</f>
        <v>75</v>
      </c>
      <c r="N7" s="125" t="s">
        <v>16</v>
      </c>
      <c r="O7" s="106">
        <f t="shared" ref="O7:O42" si="1">L7/J7*100</f>
        <v>17.87594028244278</v>
      </c>
      <c r="P7" s="122" t="s">
        <v>16</v>
      </c>
      <c r="Q7" s="119">
        <f>M7-O7</f>
        <v>57.124059717557216</v>
      </c>
      <c r="R7" s="126" t="s">
        <v>16</v>
      </c>
      <c r="S7" s="107" t="s">
        <v>146</v>
      </c>
      <c r="T7" s="108" t="s">
        <v>149</v>
      </c>
      <c r="U7" s="127" t="s">
        <v>148</v>
      </c>
    </row>
    <row r="8" spans="1:81" ht="78.75" customHeight="1" x14ac:dyDescent="0.2">
      <c r="A8" s="183"/>
      <c r="B8" s="10"/>
      <c r="C8" s="184"/>
      <c r="D8" s="185"/>
      <c r="E8" s="185"/>
      <c r="F8" s="30" t="s">
        <v>70</v>
      </c>
      <c r="G8" s="30" t="s">
        <v>71</v>
      </c>
      <c r="H8" s="31" t="s">
        <v>72</v>
      </c>
      <c r="I8" s="31">
        <v>100</v>
      </c>
      <c r="J8" s="32">
        <f>J9+J10</f>
        <v>15650000</v>
      </c>
      <c r="K8" s="31">
        <v>75</v>
      </c>
      <c r="L8" s="32">
        <f>L9+L10</f>
        <v>3940000</v>
      </c>
      <c r="M8" s="33">
        <f t="shared" si="0"/>
        <v>75</v>
      </c>
      <c r="N8" s="34" t="s">
        <v>16</v>
      </c>
      <c r="O8" s="78">
        <f t="shared" si="1"/>
        <v>25.175718849840255</v>
      </c>
      <c r="P8" s="35" t="s">
        <v>16</v>
      </c>
      <c r="Q8" s="79">
        <f t="shared" ref="Q8:Q42" si="2">M8-O8</f>
        <v>49.824281150159749</v>
      </c>
      <c r="R8" s="36" t="s">
        <v>16</v>
      </c>
      <c r="S8" s="214" t="s">
        <v>187</v>
      </c>
      <c r="T8" s="214" t="s">
        <v>58</v>
      </c>
      <c r="U8" s="214" t="s">
        <v>188</v>
      </c>
    </row>
    <row r="9" spans="1:81" ht="87.75" customHeight="1" x14ac:dyDescent="0.2">
      <c r="A9" s="183"/>
      <c r="B9" s="10"/>
      <c r="C9" s="184"/>
      <c r="D9" s="185"/>
      <c r="E9" s="185"/>
      <c r="F9" s="83" t="s">
        <v>73</v>
      </c>
      <c r="G9" s="83" t="s">
        <v>180</v>
      </c>
      <c r="H9" s="28" t="s">
        <v>74</v>
      </c>
      <c r="I9" s="28">
        <v>2</v>
      </c>
      <c r="J9" s="11">
        <v>8400000</v>
      </c>
      <c r="K9" s="28">
        <v>2</v>
      </c>
      <c r="L9" s="11">
        <v>2100000</v>
      </c>
      <c r="M9" s="12">
        <f t="shared" si="0"/>
        <v>100</v>
      </c>
      <c r="N9" s="13" t="s">
        <v>16</v>
      </c>
      <c r="O9" s="80">
        <f t="shared" si="1"/>
        <v>25</v>
      </c>
      <c r="P9" s="13" t="s">
        <v>16</v>
      </c>
      <c r="Q9" s="81">
        <f t="shared" si="2"/>
        <v>75</v>
      </c>
      <c r="R9" s="84" t="s">
        <v>16</v>
      </c>
      <c r="S9" s="215"/>
      <c r="T9" s="215"/>
      <c r="U9" s="215"/>
    </row>
    <row r="10" spans="1:81" ht="114" customHeight="1" x14ac:dyDescent="0.2">
      <c r="A10" s="183"/>
      <c r="B10" s="10"/>
      <c r="C10" s="184"/>
      <c r="D10" s="185"/>
      <c r="E10" s="185"/>
      <c r="F10" s="10" t="s">
        <v>228</v>
      </c>
      <c r="G10" s="10" t="s">
        <v>75</v>
      </c>
      <c r="H10" s="28" t="s">
        <v>39</v>
      </c>
      <c r="I10" s="28">
        <v>2</v>
      </c>
      <c r="J10" s="11">
        <v>7250000</v>
      </c>
      <c r="K10" s="28">
        <v>1</v>
      </c>
      <c r="L10" s="11">
        <v>1840000</v>
      </c>
      <c r="M10" s="12">
        <f t="shared" si="0"/>
        <v>50</v>
      </c>
      <c r="N10" s="13" t="s">
        <v>16</v>
      </c>
      <c r="O10" s="80">
        <f t="shared" si="1"/>
        <v>25.379310344827587</v>
      </c>
      <c r="P10" s="13" t="s">
        <v>16</v>
      </c>
      <c r="Q10" s="81">
        <f t="shared" si="2"/>
        <v>24.620689655172413</v>
      </c>
      <c r="R10" s="84" t="s">
        <v>16</v>
      </c>
      <c r="S10" s="216"/>
      <c r="T10" s="216"/>
      <c r="U10" s="216"/>
    </row>
    <row r="11" spans="1:81" ht="186" customHeight="1" x14ac:dyDescent="0.2">
      <c r="A11" s="183"/>
      <c r="B11" s="10"/>
      <c r="C11" s="184"/>
      <c r="D11" s="185"/>
      <c r="E11" s="185"/>
      <c r="F11" s="30" t="s">
        <v>77</v>
      </c>
      <c r="G11" s="30" t="s">
        <v>78</v>
      </c>
      <c r="H11" s="31" t="s">
        <v>15</v>
      </c>
      <c r="I11" s="157" t="s">
        <v>179</v>
      </c>
      <c r="J11" s="32">
        <f>J12</f>
        <v>5000000</v>
      </c>
      <c r="K11" s="31" t="s">
        <v>179</v>
      </c>
      <c r="L11" s="32">
        <f>L12</f>
        <v>0</v>
      </c>
      <c r="M11" s="33" t="s">
        <v>179</v>
      </c>
      <c r="N11" s="35"/>
      <c r="O11" s="78" t="s">
        <v>179</v>
      </c>
      <c r="P11" s="35"/>
      <c r="Q11" s="226" t="s">
        <v>179</v>
      </c>
      <c r="R11" s="223"/>
      <c r="S11" s="204" t="s">
        <v>189</v>
      </c>
      <c r="T11" s="214" t="s">
        <v>190</v>
      </c>
      <c r="U11" s="204" t="s">
        <v>191</v>
      </c>
    </row>
    <row r="12" spans="1:81" ht="101.25" customHeight="1" x14ac:dyDescent="0.2">
      <c r="A12" s="183"/>
      <c r="B12" s="10"/>
      <c r="C12" s="184"/>
      <c r="D12" s="185"/>
      <c r="E12" s="185"/>
      <c r="F12" s="10" t="s">
        <v>81</v>
      </c>
      <c r="G12" s="10" t="s">
        <v>82</v>
      </c>
      <c r="H12" s="28" t="s">
        <v>83</v>
      </c>
      <c r="I12" s="156" t="s">
        <v>179</v>
      </c>
      <c r="J12" s="11">
        <v>5000000</v>
      </c>
      <c r="K12" s="28" t="s">
        <v>179</v>
      </c>
      <c r="L12" s="11">
        <v>0</v>
      </c>
      <c r="M12" s="12" t="s">
        <v>179</v>
      </c>
      <c r="N12" s="13"/>
      <c r="O12" s="80" t="s">
        <v>179</v>
      </c>
      <c r="P12" s="13"/>
      <c r="Q12" s="206" t="s">
        <v>179</v>
      </c>
      <c r="R12" s="207"/>
      <c r="S12" s="221"/>
      <c r="T12" s="216"/>
      <c r="U12" s="221"/>
    </row>
    <row r="13" spans="1:81" ht="94.5" customHeight="1" x14ac:dyDescent="0.2">
      <c r="A13" s="183"/>
      <c r="B13" s="10"/>
      <c r="C13" s="184"/>
      <c r="D13" s="185"/>
      <c r="E13" s="185"/>
      <c r="F13" s="38" t="s">
        <v>79</v>
      </c>
      <c r="G13" s="30" t="s">
        <v>80</v>
      </c>
      <c r="H13" s="31" t="s">
        <v>15</v>
      </c>
      <c r="I13" s="31">
        <v>100</v>
      </c>
      <c r="J13" s="32">
        <f>SUM(J14:J18)</f>
        <v>125967950</v>
      </c>
      <c r="K13" s="31">
        <v>25</v>
      </c>
      <c r="L13" s="32">
        <f>SUM(L14:L18)</f>
        <v>26267870</v>
      </c>
      <c r="M13" s="33">
        <f t="shared" si="0"/>
        <v>25</v>
      </c>
      <c r="N13" s="35" t="s">
        <v>16</v>
      </c>
      <c r="O13" s="78">
        <f t="shared" si="1"/>
        <v>20.852820102256171</v>
      </c>
      <c r="P13" s="35" t="s">
        <v>16</v>
      </c>
      <c r="Q13" s="79">
        <f t="shared" si="2"/>
        <v>4.147179897743829</v>
      </c>
      <c r="R13" s="36" t="s">
        <v>16</v>
      </c>
      <c r="S13" s="37" t="s">
        <v>192</v>
      </c>
      <c r="T13" s="30" t="s">
        <v>168</v>
      </c>
      <c r="U13" s="37" t="s">
        <v>167</v>
      </c>
    </row>
    <row r="14" spans="1:81" ht="130.5" customHeight="1" x14ac:dyDescent="0.2">
      <c r="A14" s="183"/>
      <c r="B14" s="10"/>
      <c r="C14" s="184"/>
      <c r="D14" s="185"/>
      <c r="E14" s="185"/>
      <c r="F14" s="17" t="s">
        <v>84</v>
      </c>
      <c r="G14" s="18" t="s">
        <v>93</v>
      </c>
      <c r="H14" s="29" t="s">
        <v>74</v>
      </c>
      <c r="I14" s="29">
        <v>12</v>
      </c>
      <c r="J14" s="19">
        <v>28413190</v>
      </c>
      <c r="K14" s="28">
        <v>3</v>
      </c>
      <c r="L14" s="19">
        <v>7227930</v>
      </c>
      <c r="M14" s="88">
        <f t="shared" si="0"/>
        <v>25</v>
      </c>
      <c r="N14" s="13" t="s">
        <v>16</v>
      </c>
      <c r="O14" s="80">
        <f>L14/J14*100</f>
        <v>25.438643109063079</v>
      </c>
      <c r="P14" s="13" t="s">
        <v>16</v>
      </c>
      <c r="Q14" s="81">
        <f t="shared" si="2"/>
        <v>-0.43864310906307935</v>
      </c>
      <c r="R14" s="82" t="s">
        <v>16</v>
      </c>
      <c r="S14" s="14" t="s">
        <v>193</v>
      </c>
      <c r="T14" s="10" t="s">
        <v>56</v>
      </c>
      <c r="U14" s="14" t="s">
        <v>55</v>
      </c>
    </row>
    <row r="15" spans="1:81" s="3" customFormat="1" ht="95.25" customHeight="1" x14ac:dyDescent="0.2">
      <c r="A15" s="183"/>
      <c r="B15" s="10"/>
      <c r="C15" s="184"/>
      <c r="D15" s="185"/>
      <c r="E15" s="185"/>
      <c r="F15" s="21" t="s">
        <v>85</v>
      </c>
      <c r="G15" s="10" t="s">
        <v>92</v>
      </c>
      <c r="H15" s="29" t="s">
        <v>74</v>
      </c>
      <c r="I15" s="28">
        <v>12</v>
      </c>
      <c r="J15" s="11">
        <v>43429510</v>
      </c>
      <c r="K15" s="28">
        <v>3</v>
      </c>
      <c r="L15" s="11">
        <v>10154190</v>
      </c>
      <c r="M15" s="12">
        <f t="shared" si="0"/>
        <v>25</v>
      </c>
      <c r="N15" s="89" t="s">
        <v>16</v>
      </c>
      <c r="O15" s="80">
        <f t="shared" si="1"/>
        <v>23.380853249322868</v>
      </c>
      <c r="P15" s="89" t="s">
        <v>16</v>
      </c>
      <c r="Q15" s="81">
        <f t="shared" si="2"/>
        <v>1.6191467506771318</v>
      </c>
      <c r="R15" s="90" t="s">
        <v>16</v>
      </c>
      <c r="S15" s="15" t="s">
        <v>194</v>
      </c>
      <c r="T15" s="10" t="s">
        <v>177</v>
      </c>
      <c r="U15" s="15" t="s">
        <v>173</v>
      </c>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row>
    <row r="16" spans="1:81" ht="94.5" customHeight="1" x14ac:dyDescent="0.2">
      <c r="A16" s="183"/>
      <c r="B16" s="10"/>
      <c r="C16" s="184"/>
      <c r="D16" s="185"/>
      <c r="E16" s="185"/>
      <c r="F16" s="22" t="s">
        <v>86</v>
      </c>
      <c r="G16" s="23" t="s">
        <v>91</v>
      </c>
      <c r="H16" s="29" t="s">
        <v>74</v>
      </c>
      <c r="I16" s="28">
        <v>12</v>
      </c>
      <c r="J16" s="24">
        <v>4925250</v>
      </c>
      <c r="K16" s="28">
        <v>3</v>
      </c>
      <c r="L16" s="24">
        <v>795750</v>
      </c>
      <c r="M16" s="91">
        <f t="shared" si="0"/>
        <v>25</v>
      </c>
      <c r="N16" s="92" t="s">
        <v>16</v>
      </c>
      <c r="O16" s="80">
        <f>L16/J16*100</f>
        <v>16.156540277143293</v>
      </c>
      <c r="P16" s="92" t="s">
        <v>16</v>
      </c>
      <c r="Q16" s="81">
        <f t="shared" si="2"/>
        <v>8.8434597228567071</v>
      </c>
      <c r="R16" s="93" t="s">
        <v>16</v>
      </c>
      <c r="S16" s="25" t="s">
        <v>174</v>
      </c>
      <c r="T16" s="10" t="s">
        <v>176</v>
      </c>
      <c r="U16" s="10" t="s">
        <v>175</v>
      </c>
    </row>
    <row r="17" spans="1:81" ht="128.25" customHeight="1" x14ac:dyDescent="0.2">
      <c r="A17" s="183"/>
      <c r="B17" s="10"/>
      <c r="C17" s="184"/>
      <c r="D17" s="185"/>
      <c r="E17" s="185"/>
      <c r="F17" s="21" t="s">
        <v>87</v>
      </c>
      <c r="G17" s="10" t="s">
        <v>90</v>
      </c>
      <c r="H17" s="29" t="s">
        <v>74</v>
      </c>
      <c r="I17" s="28">
        <v>12</v>
      </c>
      <c r="J17" s="11">
        <v>3600000</v>
      </c>
      <c r="K17" s="28">
        <v>3</v>
      </c>
      <c r="L17" s="11">
        <v>800000</v>
      </c>
      <c r="M17" s="12">
        <f t="shared" si="0"/>
        <v>25</v>
      </c>
      <c r="N17" s="13" t="s">
        <v>16</v>
      </c>
      <c r="O17" s="80">
        <f t="shared" si="1"/>
        <v>22.222222222222221</v>
      </c>
      <c r="P17" s="94" t="s">
        <v>16</v>
      </c>
      <c r="Q17" s="81">
        <f t="shared" si="2"/>
        <v>2.7777777777777786</v>
      </c>
      <c r="R17" s="93" t="s">
        <v>16</v>
      </c>
      <c r="S17" s="14" t="s">
        <v>23</v>
      </c>
      <c r="T17" s="10" t="s">
        <v>54</v>
      </c>
      <c r="U17" s="14" t="s">
        <v>24</v>
      </c>
    </row>
    <row r="18" spans="1:81" ht="165" customHeight="1" x14ac:dyDescent="0.2">
      <c r="A18" s="183"/>
      <c r="B18" s="10"/>
      <c r="C18" s="184"/>
      <c r="D18" s="185"/>
      <c r="E18" s="185"/>
      <c r="F18" s="21" t="s">
        <v>88</v>
      </c>
      <c r="G18" s="10" t="s">
        <v>89</v>
      </c>
      <c r="H18" s="28" t="s">
        <v>94</v>
      </c>
      <c r="I18" s="137">
        <v>150</v>
      </c>
      <c r="J18" s="11">
        <v>45600000</v>
      </c>
      <c r="K18" s="28">
        <v>38</v>
      </c>
      <c r="L18" s="11">
        <v>7290000</v>
      </c>
      <c r="M18" s="12">
        <f t="shared" si="0"/>
        <v>25.333333333333336</v>
      </c>
      <c r="N18" s="13" t="s">
        <v>16</v>
      </c>
      <c r="O18" s="80">
        <f t="shared" si="1"/>
        <v>15.986842105263158</v>
      </c>
      <c r="P18" s="13" t="s">
        <v>16</v>
      </c>
      <c r="Q18" s="81">
        <f t="shared" si="2"/>
        <v>9.3464912280701782</v>
      </c>
      <c r="R18" s="82" t="s">
        <v>16</v>
      </c>
      <c r="S18" s="14" t="s">
        <v>195</v>
      </c>
      <c r="T18" s="10" t="s">
        <v>61</v>
      </c>
      <c r="U18" s="14" t="s">
        <v>26</v>
      </c>
    </row>
    <row r="19" spans="1:81" ht="136.5" customHeight="1" x14ac:dyDescent="0.2">
      <c r="A19" s="183"/>
      <c r="B19" s="10"/>
      <c r="C19" s="184"/>
      <c r="D19" s="185"/>
      <c r="E19" s="185"/>
      <c r="F19" s="30" t="s">
        <v>76</v>
      </c>
      <c r="G19" s="30" t="s">
        <v>95</v>
      </c>
      <c r="H19" s="31" t="s">
        <v>15</v>
      </c>
      <c r="I19" s="31">
        <v>100</v>
      </c>
      <c r="J19" s="32">
        <f>J20</f>
        <v>10062363075</v>
      </c>
      <c r="K19" s="31">
        <v>25</v>
      </c>
      <c r="L19" s="32">
        <f>L20</f>
        <v>1805122591</v>
      </c>
      <c r="M19" s="33">
        <f t="shared" si="0"/>
        <v>25</v>
      </c>
      <c r="N19" s="35" t="s">
        <v>16</v>
      </c>
      <c r="O19" s="78">
        <f t="shared" si="1"/>
        <v>17.939350603287586</v>
      </c>
      <c r="P19" s="35" t="s">
        <v>16</v>
      </c>
      <c r="Q19" s="79">
        <f t="shared" si="2"/>
        <v>7.0606493967124138</v>
      </c>
      <c r="R19" s="36" t="s">
        <v>16</v>
      </c>
      <c r="S19" s="214" t="s">
        <v>196</v>
      </c>
      <c r="T19" s="214" t="s">
        <v>165</v>
      </c>
      <c r="U19" s="214" t="s">
        <v>197</v>
      </c>
    </row>
    <row r="20" spans="1:81" ht="141" customHeight="1" x14ac:dyDescent="0.2">
      <c r="A20" s="183"/>
      <c r="B20" s="10"/>
      <c r="C20" s="184"/>
      <c r="D20" s="185"/>
      <c r="E20" s="185"/>
      <c r="F20" s="10" t="s">
        <v>96</v>
      </c>
      <c r="G20" s="10" t="s">
        <v>150</v>
      </c>
      <c r="H20" s="28" t="s">
        <v>74</v>
      </c>
      <c r="I20" s="28">
        <v>12</v>
      </c>
      <c r="J20" s="40">
        <v>10062363075</v>
      </c>
      <c r="K20" s="28">
        <v>3</v>
      </c>
      <c r="L20" s="40">
        <v>1805122591</v>
      </c>
      <c r="M20" s="12">
        <f t="shared" si="0"/>
        <v>25</v>
      </c>
      <c r="N20" s="13" t="s">
        <v>16</v>
      </c>
      <c r="O20" s="80">
        <f t="shared" si="1"/>
        <v>17.939350603287586</v>
      </c>
      <c r="P20" s="13" t="s">
        <v>16</v>
      </c>
      <c r="Q20" s="81">
        <f t="shared" si="2"/>
        <v>7.0606493967124138</v>
      </c>
      <c r="R20" s="82" t="s">
        <v>16</v>
      </c>
      <c r="S20" s="216"/>
      <c r="T20" s="216"/>
      <c r="U20" s="216"/>
    </row>
    <row r="21" spans="1:81" ht="142.5" customHeight="1" x14ac:dyDescent="0.2">
      <c r="A21" s="183"/>
      <c r="B21" s="10"/>
      <c r="C21" s="184"/>
      <c r="D21" s="185"/>
      <c r="E21" s="185"/>
      <c r="F21" s="30" t="s">
        <v>97</v>
      </c>
      <c r="G21" s="30" t="s">
        <v>98</v>
      </c>
      <c r="H21" s="31" t="s">
        <v>15</v>
      </c>
      <c r="I21" s="31">
        <v>100</v>
      </c>
      <c r="J21" s="32">
        <f>J22+J23</f>
        <v>49912120</v>
      </c>
      <c r="K21" s="31" t="s">
        <v>179</v>
      </c>
      <c r="L21" s="148">
        <v>0</v>
      </c>
      <c r="M21" s="149" t="s">
        <v>179</v>
      </c>
      <c r="N21" s="145"/>
      <c r="O21" s="146" t="s">
        <v>179</v>
      </c>
      <c r="P21" s="145"/>
      <c r="Q21" s="147" t="s">
        <v>179</v>
      </c>
      <c r="R21" s="85"/>
      <c r="S21" s="86" t="s">
        <v>200</v>
      </c>
      <c r="T21" s="30" t="s">
        <v>198</v>
      </c>
      <c r="U21" s="37" t="s">
        <v>199</v>
      </c>
    </row>
    <row r="22" spans="1:81" ht="146.25" customHeight="1" x14ac:dyDescent="0.2">
      <c r="A22" s="183"/>
      <c r="B22" s="10"/>
      <c r="C22" s="184"/>
      <c r="D22" s="185"/>
      <c r="E22" s="185"/>
      <c r="F22" s="10" t="s">
        <v>99</v>
      </c>
      <c r="G22" s="10" t="s">
        <v>101</v>
      </c>
      <c r="H22" s="28" t="s">
        <v>103</v>
      </c>
      <c r="I22" s="28">
        <v>2</v>
      </c>
      <c r="J22" s="11">
        <v>20587000</v>
      </c>
      <c r="K22" s="28" t="s">
        <v>179</v>
      </c>
      <c r="L22" s="150">
        <v>0</v>
      </c>
      <c r="M22" s="151" t="s">
        <v>179</v>
      </c>
      <c r="N22" s="141"/>
      <c r="O22" s="142" t="s">
        <v>179</v>
      </c>
      <c r="P22" s="141"/>
      <c r="Q22" s="206" t="s">
        <v>179</v>
      </c>
      <c r="R22" s="207"/>
      <c r="S22" s="25" t="s">
        <v>201</v>
      </c>
      <c r="T22" s="10" t="s">
        <v>198</v>
      </c>
      <c r="U22" s="14" t="s">
        <v>199</v>
      </c>
    </row>
    <row r="23" spans="1:81" s="3" customFormat="1" ht="156" customHeight="1" x14ac:dyDescent="0.2">
      <c r="A23" s="183"/>
      <c r="B23" s="10"/>
      <c r="C23" s="184"/>
      <c r="D23" s="185"/>
      <c r="E23" s="185"/>
      <c r="F23" s="41" t="s">
        <v>100</v>
      </c>
      <c r="G23" s="41" t="s">
        <v>102</v>
      </c>
      <c r="H23" s="42" t="s">
        <v>103</v>
      </c>
      <c r="I23" s="28">
        <v>2</v>
      </c>
      <c r="J23" s="95">
        <v>29325120</v>
      </c>
      <c r="K23" s="42" t="s">
        <v>179</v>
      </c>
      <c r="L23" s="138">
        <v>0</v>
      </c>
      <c r="M23" s="152" t="s">
        <v>179</v>
      </c>
      <c r="N23" s="153"/>
      <c r="O23" s="142" t="s">
        <v>179</v>
      </c>
      <c r="P23" s="87"/>
      <c r="Q23" s="143" t="s">
        <v>179</v>
      </c>
      <c r="R23" s="89"/>
      <c r="S23" s="20" t="s">
        <v>202</v>
      </c>
      <c r="T23" s="41" t="s">
        <v>198</v>
      </c>
      <c r="U23" s="20" t="s">
        <v>199</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row>
    <row r="24" spans="1:81" ht="129" customHeight="1" x14ac:dyDescent="0.2">
      <c r="A24" s="183"/>
      <c r="B24" s="10"/>
      <c r="C24" s="184"/>
      <c r="D24" s="185"/>
      <c r="E24" s="185"/>
      <c r="F24" s="48" t="s">
        <v>104</v>
      </c>
      <c r="G24" s="48" t="s">
        <v>105</v>
      </c>
      <c r="H24" s="49" t="s">
        <v>106</v>
      </c>
      <c r="I24" s="50">
        <v>1</v>
      </c>
      <c r="J24" s="68">
        <f>SUM(J25:J26)</f>
        <v>161770080</v>
      </c>
      <c r="K24" s="50">
        <v>0.25</v>
      </c>
      <c r="L24" s="52">
        <f>SUM(L25:L26)</f>
        <v>32448652</v>
      </c>
      <c r="M24" s="53">
        <f t="shared" ref="M24:M42" si="3">K24/I24*100</f>
        <v>25</v>
      </c>
      <c r="N24" s="54" t="s">
        <v>16</v>
      </c>
      <c r="O24" s="78">
        <f t="shared" si="1"/>
        <v>20.058500311058758</v>
      </c>
      <c r="P24" s="54" t="s">
        <v>16</v>
      </c>
      <c r="Q24" s="79">
        <f t="shared" si="2"/>
        <v>4.9414996889412421</v>
      </c>
      <c r="R24" s="75" t="s">
        <v>16</v>
      </c>
      <c r="S24" s="86" t="s">
        <v>17</v>
      </c>
      <c r="T24" s="30" t="s">
        <v>153</v>
      </c>
      <c r="U24" s="37" t="s">
        <v>18</v>
      </c>
    </row>
    <row r="25" spans="1:81" ht="87" customHeight="1" x14ac:dyDescent="0.2">
      <c r="A25" s="183"/>
      <c r="B25" s="10"/>
      <c r="C25" s="184"/>
      <c r="D25" s="185"/>
      <c r="E25" s="185"/>
      <c r="F25" s="41" t="s">
        <v>107</v>
      </c>
      <c r="G25" s="47" t="s">
        <v>108</v>
      </c>
      <c r="H25" s="42" t="s">
        <v>19</v>
      </c>
      <c r="I25" s="42">
        <v>36</v>
      </c>
      <c r="J25" s="40">
        <v>20437680</v>
      </c>
      <c r="K25" s="42">
        <v>9</v>
      </c>
      <c r="L25" s="44">
        <v>4695052</v>
      </c>
      <c r="M25" s="27">
        <f t="shared" si="3"/>
        <v>25</v>
      </c>
      <c r="N25" s="89" t="s">
        <v>16</v>
      </c>
      <c r="O25" s="80">
        <f t="shared" si="1"/>
        <v>22.972529171608517</v>
      </c>
      <c r="P25" s="89" t="s">
        <v>16</v>
      </c>
      <c r="Q25" s="81">
        <f t="shared" si="2"/>
        <v>2.0274708283914826</v>
      </c>
      <c r="R25" s="89" t="s">
        <v>16</v>
      </c>
      <c r="S25" s="14" t="s">
        <v>48</v>
      </c>
      <c r="T25" s="15" t="s">
        <v>152</v>
      </c>
      <c r="U25" s="14" t="s">
        <v>49</v>
      </c>
    </row>
    <row r="26" spans="1:81" ht="90" customHeight="1" x14ac:dyDescent="0.2">
      <c r="A26" s="183"/>
      <c r="B26" s="10"/>
      <c r="C26" s="184"/>
      <c r="D26" s="185"/>
      <c r="E26" s="185"/>
      <c r="F26" s="41" t="s">
        <v>109</v>
      </c>
      <c r="G26" s="47" t="s">
        <v>110</v>
      </c>
      <c r="H26" s="42" t="s">
        <v>184</v>
      </c>
      <c r="I26" s="42">
        <v>12</v>
      </c>
      <c r="J26" s="40">
        <v>141332400</v>
      </c>
      <c r="K26" s="42">
        <v>3</v>
      </c>
      <c r="L26" s="40">
        <v>27753600</v>
      </c>
      <c r="M26" s="26">
        <f t="shared" si="3"/>
        <v>25</v>
      </c>
      <c r="N26" s="94" t="s">
        <v>16</v>
      </c>
      <c r="O26" s="80">
        <f t="shared" si="1"/>
        <v>19.637110811109128</v>
      </c>
      <c r="P26" s="94" t="s">
        <v>16</v>
      </c>
      <c r="Q26" s="81">
        <f t="shared" si="2"/>
        <v>5.3628891888908718</v>
      </c>
      <c r="R26" s="94" t="s">
        <v>16</v>
      </c>
      <c r="S26" s="14" t="s">
        <v>21</v>
      </c>
      <c r="T26" s="10" t="s">
        <v>53</v>
      </c>
      <c r="U26" s="14" t="s">
        <v>50</v>
      </c>
    </row>
    <row r="27" spans="1:81" ht="138" customHeight="1" x14ac:dyDescent="0.2">
      <c r="A27" s="183"/>
      <c r="B27" s="10"/>
      <c r="C27" s="184"/>
      <c r="D27" s="185"/>
      <c r="E27" s="185"/>
      <c r="F27" s="30" t="s">
        <v>111</v>
      </c>
      <c r="G27" s="39" t="s">
        <v>112</v>
      </c>
      <c r="H27" s="31" t="s">
        <v>15</v>
      </c>
      <c r="I27" s="56">
        <v>1</v>
      </c>
      <c r="J27" s="32">
        <f>J28+J29+J30</f>
        <v>81123507</v>
      </c>
      <c r="K27" s="56">
        <v>0.25</v>
      </c>
      <c r="L27" s="57">
        <f>L28+L29+L30</f>
        <v>18249178</v>
      </c>
      <c r="M27" s="58">
        <f t="shared" si="3"/>
        <v>25</v>
      </c>
      <c r="N27" s="35" t="s">
        <v>16</v>
      </c>
      <c r="O27" s="78">
        <f t="shared" si="1"/>
        <v>22.495548670005107</v>
      </c>
      <c r="P27" s="35" t="s">
        <v>16</v>
      </c>
      <c r="Q27" s="79">
        <f t="shared" si="2"/>
        <v>2.5044513299948932</v>
      </c>
      <c r="R27" s="35" t="s">
        <v>16</v>
      </c>
      <c r="S27" s="86" t="s">
        <v>29</v>
      </c>
      <c r="T27" s="30" t="s">
        <v>57</v>
      </c>
      <c r="U27" s="37" t="s">
        <v>30</v>
      </c>
    </row>
    <row r="28" spans="1:81" ht="87.75" customHeight="1" x14ac:dyDescent="0.2">
      <c r="A28" s="183"/>
      <c r="B28" s="10"/>
      <c r="C28" s="184"/>
      <c r="D28" s="185"/>
      <c r="E28" s="185"/>
      <c r="F28" s="41" t="s">
        <v>113</v>
      </c>
      <c r="G28" s="47" t="s">
        <v>115</v>
      </c>
      <c r="H28" s="42" t="s">
        <v>103</v>
      </c>
      <c r="I28" s="42">
        <v>18</v>
      </c>
      <c r="J28" s="40">
        <v>70908507</v>
      </c>
      <c r="K28" s="42">
        <v>5</v>
      </c>
      <c r="L28" s="95">
        <v>16749178</v>
      </c>
      <c r="M28" s="96">
        <f t="shared" si="3"/>
        <v>27.777777777777779</v>
      </c>
      <c r="N28" s="13" t="s">
        <v>16</v>
      </c>
      <c r="O28" s="80">
        <f t="shared" si="1"/>
        <v>23.620830149476987</v>
      </c>
      <c r="P28" s="13" t="s">
        <v>16</v>
      </c>
      <c r="Q28" s="81">
        <f t="shared" si="2"/>
        <v>4.1569476283007916</v>
      </c>
      <c r="R28" s="13" t="s">
        <v>16</v>
      </c>
      <c r="S28" s="14" t="s">
        <v>37</v>
      </c>
      <c r="T28" s="10" t="s">
        <v>52</v>
      </c>
      <c r="U28" s="14" t="s">
        <v>38</v>
      </c>
    </row>
    <row r="29" spans="1:81" ht="87.75" customHeight="1" x14ac:dyDescent="0.2">
      <c r="A29" s="183"/>
      <c r="B29" s="10"/>
      <c r="C29" s="184"/>
      <c r="D29" s="185"/>
      <c r="E29" s="185"/>
      <c r="F29" s="60" t="s">
        <v>257</v>
      </c>
      <c r="G29" s="61" t="s">
        <v>269</v>
      </c>
      <c r="H29" s="62" t="s">
        <v>27</v>
      </c>
      <c r="I29" s="62">
        <v>12</v>
      </c>
      <c r="J29" s="67">
        <v>8700000</v>
      </c>
      <c r="K29" s="62">
        <v>25</v>
      </c>
      <c r="L29" s="97">
        <v>1500000</v>
      </c>
      <c r="M29" s="96">
        <f>K29/127*100</f>
        <v>19.685039370078741</v>
      </c>
      <c r="N29" s="13"/>
      <c r="O29" s="80">
        <f t="shared" si="1"/>
        <v>17.241379310344829</v>
      </c>
      <c r="P29" s="13" t="s">
        <v>16</v>
      </c>
      <c r="Q29" s="81">
        <f t="shared" si="2"/>
        <v>2.4436600597339115</v>
      </c>
      <c r="R29" s="13" t="s">
        <v>16</v>
      </c>
      <c r="S29" s="14" t="s">
        <v>270</v>
      </c>
      <c r="T29" s="10" t="s">
        <v>271</v>
      </c>
      <c r="U29" s="14" t="s">
        <v>272</v>
      </c>
    </row>
    <row r="30" spans="1:81" ht="90.75" customHeight="1" x14ac:dyDescent="0.2">
      <c r="A30" s="183"/>
      <c r="B30" s="10"/>
      <c r="C30" s="184"/>
      <c r="D30" s="185"/>
      <c r="E30" s="185"/>
      <c r="F30" s="60" t="s">
        <v>114</v>
      </c>
      <c r="G30" s="61" t="s">
        <v>45</v>
      </c>
      <c r="H30" s="62" t="s">
        <v>103</v>
      </c>
      <c r="I30" s="66">
        <v>9</v>
      </c>
      <c r="J30" s="67">
        <v>1515000</v>
      </c>
      <c r="K30" s="66">
        <v>1</v>
      </c>
      <c r="L30" s="97">
        <v>0</v>
      </c>
      <c r="M30" s="188">
        <v>0</v>
      </c>
      <c r="N30" s="13" t="s">
        <v>16</v>
      </c>
      <c r="O30" s="189">
        <f t="shared" si="1"/>
        <v>0</v>
      </c>
      <c r="P30" s="13" t="s">
        <v>16</v>
      </c>
      <c r="Q30" s="81">
        <f t="shared" si="2"/>
        <v>0</v>
      </c>
      <c r="R30" s="13" t="s">
        <v>16</v>
      </c>
      <c r="S30" s="14" t="s">
        <v>35</v>
      </c>
      <c r="T30" s="10" t="s">
        <v>51</v>
      </c>
      <c r="U30" s="14" t="s">
        <v>36</v>
      </c>
    </row>
    <row r="31" spans="1:81" s="3" customFormat="1" ht="169.5" customHeight="1" x14ac:dyDescent="0.2">
      <c r="A31" s="183">
        <v>2</v>
      </c>
      <c r="B31" s="10" t="s">
        <v>136</v>
      </c>
      <c r="C31" s="184" t="s">
        <v>137</v>
      </c>
      <c r="D31" s="186">
        <v>0.92</v>
      </c>
      <c r="E31" s="186">
        <v>0.4</v>
      </c>
      <c r="F31" s="108" t="s">
        <v>116</v>
      </c>
      <c r="G31" s="100" t="s">
        <v>117</v>
      </c>
      <c r="H31" s="101" t="s">
        <v>15</v>
      </c>
      <c r="I31" s="102">
        <v>1</v>
      </c>
      <c r="J31" s="103">
        <f>J32</f>
        <v>22114550</v>
      </c>
      <c r="K31" s="102">
        <v>1</v>
      </c>
      <c r="L31" s="120">
        <f>L32</f>
        <v>20499560</v>
      </c>
      <c r="M31" s="121">
        <f t="shared" si="3"/>
        <v>100</v>
      </c>
      <c r="N31" s="122" t="s">
        <v>16</v>
      </c>
      <c r="O31" s="106">
        <f t="shared" si="1"/>
        <v>92.697160918942515</v>
      </c>
      <c r="P31" s="122" t="s">
        <v>16</v>
      </c>
      <c r="Q31" s="119">
        <f>M31-O31</f>
        <v>7.3028390810574848</v>
      </c>
      <c r="R31" s="122" t="s">
        <v>16</v>
      </c>
      <c r="S31" s="111" t="s">
        <v>156</v>
      </c>
      <c r="T31" s="111" t="s">
        <v>154</v>
      </c>
      <c r="U31" s="123" t="s">
        <v>155</v>
      </c>
    </row>
    <row r="32" spans="1:81" ht="88.5" customHeight="1" x14ac:dyDescent="0.2">
      <c r="A32" s="183"/>
      <c r="B32" s="10"/>
      <c r="C32" s="184"/>
      <c r="D32" s="185"/>
      <c r="E32" s="185"/>
      <c r="F32" s="48" t="s">
        <v>118</v>
      </c>
      <c r="G32" s="55" t="s">
        <v>119</v>
      </c>
      <c r="H32" s="49" t="s">
        <v>106</v>
      </c>
      <c r="I32" s="50">
        <v>1</v>
      </c>
      <c r="J32" s="68">
        <f>J33</f>
        <v>22114550</v>
      </c>
      <c r="K32" s="50">
        <v>1</v>
      </c>
      <c r="L32" s="52">
        <f>L33</f>
        <v>20499560</v>
      </c>
      <c r="M32" s="53">
        <f t="shared" si="3"/>
        <v>100</v>
      </c>
      <c r="N32" s="54" t="s">
        <v>16</v>
      </c>
      <c r="O32" s="78">
        <f t="shared" si="1"/>
        <v>92.697160918942515</v>
      </c>
      <c r="P32" s="54" t="s">
        <v>16</v>
      </c>
      <c r="Q32" s="79">
        <f t="shared" si="2"/>
        <v>7.3028390810574848</v>
      </c>
      <c r="R32" s="54" t="s">
        <v>16</v>
      </c>
      <c r="S32" s="214" t="s">
        <v>181</v>
      </c>
      <c r="T32" s="214" t="s">
        <v>182</v>
      </c>
      <c r="U32" s="204" t="s">
        <v>183</v>
      </c>
    </row>
    <row r="33" spans="1:81" ht="84.75" customHeight="1" x14ac:dyDescent="0.2">
      <c r="A33" s="183"/>
      <c r="B33" s="10"/>
      <c r="C33" s="184"/>
      <c r="D33" s="185"/>
      <c r="E33" s="185"/>
      <c r="F33" s="41" t="s">
        <v>120</v>
      </c>
      <c r="G33" s="47" t="s">
        <v>121</v>
      </c>
      <c r="H33" s="42" t="s">
        <v>184</v>
      </c>
      <c r="I33" s="42">
        <v>1</v>
      </c>
      <c r="J33" s="40">
        <v>22114550</v>
      </c>
      <c r="K33" s="42">
        <v>1</v>
      </c>
      <c r="L33" s="95">
        <v>20499560</v>
      </c>
      <c r="M33" s="27">
        <f t="shared" si="3"/>
        <v>100</v>
      </c>
      <c r="N33" s="13" t="s">
        <v>16</v>
      </c>
      <c r="O33" s="80">
        <f t="shared" si="1"/>
        <v>92.697160918942515</v>
      </c>
      <c r="P33" s="13" t="s">
        <v>16</v>
      </c>
      <c r="Q33" s="81">
        <f t="shared" si="2"/>
        <v>7.3028390810574848</v>
      </c>
      <c r="R33" s="13" t="s">
        <v>16</v>
      </c>
      <c r="S33" s="216"/>
      <c r="T33" s="216"/>
      <c r="U33" s="221"/>
    </row>
    <row r="34" spans="1:81" ht="195" customHeight="1" x14ac:dyDescent="0.2">
      <c r="A34" s="183"/>
      <c r="B34" s="10"/>
      <c r="C34" s="184"/>
      <c r="D34" s="186"/>
      <c r="E34" s="186"/>
      <c r="F34" s="111" t="s">
        <v>122</v>
      </c>
      <c r="G34" s="111" t="s">
        <v>123</v>
      </c>
      <c r="H34" s="112" t="s">
        <v>15</v>
      </c>
      <c r="I34" s="113">
        <v>1</v>
      </c>
      <c r="J34" s="114">
        <f>J35</f>
        <v>15000000</v>
      </c>
      <c r="K34" s="113">
        <v>0.5</v>
      </c>
      <c r="L34" s="120">
        <v>2324000</v>
      </c>
      <c r="M34" s="116">
        <f t="shared" si="3"/>
        <v>50</v>
      </c>
      <c r="N34" s="117" t="s">
        <v>16</v>
      </c>
      <c r="O34" s="106">
        <f t="shared" si="1"/>
        <v>15.493333333333334</v>
      </c>
      <c r="P34" s="118" t="s">
        <v>16</v>
      </c>
      <c r="Q34" s="119">
        <f t="shared" si="2"/>
        <v>34.506666666666668</v>
      </c>
      <c r="R34" s="117" t="s">
        <v>16</v>
      </c>
      <c r="S34" s="109" t="s">
        <v>158</v>
      </c>
      <c r="T34" s="110" t="s">
        <v>140</v>
      </c>
      <c r="U34" s="100" t="s">
        <v>159</v>
      </c>
    </row>
    <row r="35" spans="1:81" s="4" customFormat="1" ht="144" customHeight="1" x14ac:dyDescent="0.2">
      <c r="A35" s="183"/>
      <c r="B35" s="10"/>
      <c r="C35" s="184"/>
      <c r="D35" s="10"/>
      <c r="E35" s="10"/>
      <c r="F35" s="30" t="s">
        <v>124</v>
      </c>
      <c r="G35" s="39" t="s">
        <v>126</v>
      </c>
      <c r="H35" s="31" t="s">
        <v>15</v>
      </c>
      <c r="I35" s="56">
        <v>1</v>
      </c>
      <c r="J35" s="32">
        <f>J36</f>
        <v>15000000</v>
      </c>
      <c r="K35" s="56">
        <v>0.5</v>
      </c>
      <c r="L35" s="57">
        <v>2324000</v>
      </c>
      <c r="M35" s="58">
        <f t="shared" si="3"/>
        <v>50</v>
      </c>
      <c r="N35" s="35" t="s">
        <v>16</v>
      </c>
      <c r="O35" s="78">
        <f t="shared" si="1"/>
        <v>15.493333333333334</v>
      </c>
      <c r="P35" s="35" t="s">
        <v>16</v>
      </c>
      <c r="Q35" s="79">
        <f t="shared" si="2"/>
        <v>34.506666666666668</v>
      </c>
      <c r="R35" s="43" t="s">
        <v>16</v>
      </c>
      <c r="S35" s="131" t="s">
        <v>160</v>
      </c>
      <c r="T35" s="132" t="s">
        <v>162</v>
      </c>
      <c r="U35" s="39" t="s">
        <v>161</v>
      </c>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row>
    <row r="36" spans="1:81" ht="144" customHeight="1" x14ac:dyDescent="0.2">
      <c r="A36" s="183"/>
      <c r="B36" s="10"/>
      <c r="C36" s="184"/>
      <c r="D36" s="10"/>
      <c r="E36" s="10"/>
      <c r="F36" s="41" t="s">
        <v>125</v>
      </c>
      <c r="G36" s="47" t="s">
        <v>42</v>
      </c>
      <c r="H36" s="42" t="s">
        <v>39</v>
      </c>
      <c r="I36" s="42">
        <v>2</v>
      </c>
      <c r="J36" s="40">
        <v>15000000</v>
      </c>
      <c r="K36" s="42">
        <v>1</v>
      </c>
      <c r="L36" s="95">
        <v>423800</v>
      </c>
      <c r="M36" s="96">
        <f t="shared" si="3"/>
        <v>50</v>
      </c>
      <c r="N36" s="13" t="s">
        <v>16</v>
      </c>
      <c r="O36" s="80">
        <f t="shared" si="1"/>
        <v>2.825333333333333</v>
      </c>
      <c r="P36" s="13" t="s">
        <v>16</v>
      </c>
      <c r="Q36" s="81">
        <f t="shared" si="2"/>
        <v>47.174666666666667</v>
      </c>
      <c r="R36" s="82" t="s">
        <v>16</v>
      </c>
      <c r="S36" s="14" t="s">
        <v>43</v>
      </c>
      <c r="T36" s="10" t="s">
        <v>63</v>
      </c>
      <c r="U36" s="25" t="s">
        <v>44</v>
      </c>
    </row>
    <row r="37" spans="1:81" ht="213.75" customHeight="1" x14ac:dyDescent="0.2">
      <c r="A37" s="183"/>
      <c r="B37" s="10"/>
      <c r="C37" s="184"/>
      <c r="D37" s="10"/>
      <c r="E37" s="10"/>
      <c r="F37" s="30" t="s">
        <v>127</v>
      </c>
      <c r="G37" s="39" t="s">
        <v>128</v>
      </c>
      <c r="H37" s="31" t="s">
        <v>106</v>
      </c>
      <c r="I37" s="31">
        <v>100</v>
      </c>
      <c r="J37" s="32">
        <f>J38+J39</f>
        <v>149999730</v>
      </c>
      <c r="K37" s="31">
        <v>25</v>
      </c>
      <c r="L37" s="144">
        <f>L38+L39</f>
        <v>3545030</v>
      </c>
      <c r="M37" s="31">
        <v>25</v>
      </c>
      <c r="N37" s="145"/>
      <c r="O37" s="31">
        <v>25</v>
      </c>
      <c r="P37" s="145"/>
      <c r="Q37" s="147" t="s">
        <v>179</v>
      </c>
      <c r="R37" s="36"/>
      <c r="S37" s="131" t="s">
        <v>203</v>
      </c>
      <c r="T37" s="132" t="s">
        <v>205</v>
      </c>
      <c r="U37" s="39" t="s">
        <v>206</v>
      </c>
    </row>
    <row r="38" spans="1:81" ht="144" customHeight="1" x14ac:dyDescent="0.2">
      <c r="A38" s="183"/>
      <c r="B38" s="10"/>
      <c r="C38" s="184"/>
      <c r="D38" s="10"/>
      <c r="E38" s="10"/>
      <c r="F38" s="41" t="s">
        <v>185</v>
      </c>
      <c r="G38" s="47" t="s">
        <v>129</v>
      </c>
      <c r="H38" s="42" t="s">
        <v>27</v>
      </c>
      <c r="I38" s="42">
        <v>8</v>
      </c>
      <c r="J38" s="40">
        <v>99799080</v>
      </c>
      <c r="K38" s="42" t="s">
        <v>179</v>
      </c>
      <c r="L38" s="138">
        <v>0</v>
      </c>
      <c r="M38" s="96">
        <v>0</v>
      </c>
      <c r="N38" s="141"/>
      <c r="O38" s="80">
        <f t="shared" si="1"/>
        <v>0</v>
      </c>
      <c r="P38" s="141"/>
      <c r="Q38" s="143" t="s">
        <v>179</v>
      </c>
      <c r="R38" s="73"/>
      <c r="S38" s="134" t="s">
        <v>204</v>
      </c>
      <c r="T38" s="10" t="s">
        <v>198</v>
      </c>
      <c r="U38" s="14" t="s">
        <v>199</v>
      </c>
    </row>
    <row r="39" spans="1:81" ht="183.75" customHeight="1" x14ac:dyDescent="0.2">
      <c r="A39" s="183"/>
      <c r="B39" s="10"/>
      <c r="C39" s="184"/>
      <c r="D39" s="10"/>
      <c r="E39" s="10"/>
      <c r="F39" s="41" t="s">
        <v>130</v>
      </c>
      <c r="G39" s="47" t="s">
        <v>131</v>
      </c>
      <c r="H39" s="42" t="s">
        <v>186</v>
      </c>
      <c r="I39" s="42">
        <v>12</v>
      </c>
      <c r="J39" s="40">
        <v>50200650</v>
      </c>
      <c r="K39" s="42">
        <v>25</v>
      </c>
      <c r="L39" s="138">
        <v>3545030</v>
      </c>
      <c r="M39" s="139">
        <f>K39/128*100</f>
        <v>19.53125</v>
      </c>
      <c r="N39" s="87"/>
      <c r="O39" s="80">
        <f t="shared" si="1"/>
        <v>7.0617213123734448</v>
      </c>
      <c r="P39" s="87"/>
      <c r="Q39" s="139" t="s">
        <v>179</v>
      </c>
      <c r="R39" s="74"/>
      <c r="S39" s="99" t="s">
        <v>208</v>
      </c>
      <c r="T39" s="15" t="s">
        <v>209</v>
      </c>
      <c r="U39" s="83" t="s">
        <v>207</v>
      </c>
    </row>
    <row r="40" spans="1:81" ht="144" customHeight="1" x14ac:dyDescent="0.2">
      <c r="A40" s="183"/>
      <c r="B40" s="10"/>
      <c r="C40" s="184"/>
      <c r="D40" s="10"/>
      <c r="E40" s="10"/>
      <c r="F40" s="108" t="s">
        <v>132</v>
      </c>
      <c r="G40" s="100" t="s">
        <v>47</v>
      </c>
      <c r="H40" s="101" t="s">
        <v>15</v>
      </c>
      <c r="I40" s="102">
        <v>1</v>
      </c>
      <c r="J40" s="103">
        <v>27000000</v>
      </c>
      <c r="K40" s="102">
        <v>0.25</v>
      </c>
      <c r="L40" s="103">
        <f>L41</f>
        <v>6750000</v>
      </c>
      <c r="M40" s="104">
        <f t="shared" si="3"/>
        <v>25</v>
      </c>
      <c r="N40" s="105" t="s">
        <v>16</v>
      </c>
      <c r="O40" s="190">
        <f t="shared" si="1"/>
        <v>25</v>
      </c>
      <c r="P40" s="105" t="s">
        <v>16</v>
      </c>
      <c r="Q40" s="119">
        <f t="shared" si="2"/>
        <v>0</v>
      </c>
      <c r="R40" s="105" t="s">
        <v>16</v>
      </c>
      <c r="S40" s="107" t="s">
        <v>157</v>
      </c>
      <c r="T40" s="100" t="s">
        <v>142</v>
      </c>
      <c r="U40" s="100" t="s">
        <v>141</v>
      </c>
    </row>
    <row r="41" spans="1:81" ht="72" x14ac:dyDescent="0.2">
      <c r="A41" s="183"/>
      <c r="B41" s="10"/>
      <c r="C41" s="184"/>
      <c r="D41" s="10"/>
      <c r="E41" s="10"/>
      <c r="F41" s="30" t="s">
        <v>133</v>
      </c>
      <c r="G41" s="64" t="s">
        <v>47</v>
      </c>
      <c r="H41" s="65" t="s">
        <v>15</v>
      </c>
      <c r="I41" s="56">
        <v>1</v>
      </c>
      <c r="J41" s="32">
        <v>27000000</v>
      </c>
      <c r="K41" s="56">
        <v>0.25</v>
      </c>
      <c r="L41" s="32">
        <f>L42</f>
        <v>6750000</v>
      </c>
      <c r="M41" s="59">
        <f t="shared" si="3"/>
        <v>25</v>
      </c>
      <c r="N41" s="35" t="s">
        <v>16</v>
      </c>
      <c r="O41" s="78">
        <f t="shared" si="1"/>
        <v>25</v>
      </c>
      <c r="P41" s="35" t="s">
        <v>16</v>
      </c>
      <c r="Q41" s="79">
        <f t="shared" ref="Q41" si="4">M41-O41</f>
        <v>0</v>
      </c>
      <c r="R41" s="34" t="s">
        <v>16</v>
      </c>
      <c r="S41" s="204" t="s">
        <v>143</v>
      </c>
      <c r="T41" s="204" t="s">
        <v>145</v>
      </c>
      <c r="U41" s="204" t="s">
        <v>144</v>
      </c>
    </row>
    <row r="42" spans="1:81" s="4" customFormat="1" ht="187.5" customHeight="1" x14ac:dyDescent="0.2">
      <c r="A42" s="183"/>
      <c r="B42" s="10"/>
      <c r="C42" s="184"/>
      <c r="D42" s="10"/>
      <c r="E42" s="10"/>
      <c r="F42" s="41" t="s">
        <v>134</v>
      </c>
      <c r="G42" s="47" t="s">
        <v>135</v>
      </c>
      <c r="H42" s="42" t="s">
        <v>20</v>
      </c>
      <c r="I42" s="42">
        <v>36</v>
      </c>
      <c r="J42" s="40">
        <v>27000000</v>
      </c>
      <c r="K42" s="42">
        <v>9</v>
      </c>
      <c r="L42" s="95">
        <v>6750000</v>
      </c>
      <c r="M42" s="27">
        <f t="shared" si="3"/>
        <v>25</v>
      </c>
      <c r="N42" s="89" t="s">
        <v>16</v>
      </c>
      <c r="O42" s="80">
        <f t="shared" si="1"/>
        <v>25</v>
      </c>
      <c r="P42" s="89" t="s">
        <v>16</v>
      </c>
      <c r="Q42" s="133">
        <f t="shared" si="2"/>
        <v>0</v>
      </c>
      <c r="R42" s="89" t="s">
        <v>16</v>
      </c>
      <c r="S42" s="221"/>
      <c r="T42" s="221"/>
      <c r="U42" s="22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row>
    <row r="43" spans="1:81" ht="144" customHeight="1" x14ac:dyDescent="0.2">
      <c r="A43" s="183"/>
      <c r="B43" s="10"/>
      <c r="C43" s="184"/>
      <c r="D43" s="10"/>
      <c r="E43" s="10"/>
      <c r="F43" s="108" t="s">
        <v>230</v>
      </c>
      <c r="G43" s="100" t="s">
        <v>236</v>
      </c>
      <c r="H43" s="101">
        <v>12</v>
      </c>
      <c r="I43" s="102">
        <v>1</v>
      </c>
      <c r="J43" s="103">
        <f>J44</f>
        <v>24500000</v>
      </c>
      <c r="K43" s="102">
        <v>0.12</v>
      </c>
      <c r="L43" s="103">
        <f>L44</f>
        <v>2700000</v>
      </c>
      <c r="M43" s="104">
        <f t="shared" ref="M43:M44" si="5">K43/I43*100</f>
        <v>12</v>
      </c>
      <c r="N43" s="105" t="s">
        <v>16</v>
      </c>
      <c r="O43" s="106">
        <f t="shared" ref="O43:O46" si="6">L43/J43*100</f>
        <v>11.020408163265307</v>
      </c>
      <c r="P43" s="105" t="s">
        <v>16</v>
      </c>
      <c r="Q43" s="119">
        <f t="shared" ref="Q43:Q46" si="7">M43-O43</f>
        <v>0.97959183673469319</v>
      </c>
      <c r="R43" s="105" t="s">
        <v>16</v>
      </c>
      <c r="S43" s="107" t="s">
        <v>239</v>
      </c>
      <c r="T43" s="100" t="s">
        <v>240</v>
      </c>
      <c r="U43" s="100" t="s">
        <v>241</v>
      </c>
    </row>
    <row r="44" spans="1:81" ht="87" customHeight="1" x14ac:dyDescent="0.2">
      <c r="A44" s="183"/>
      <c r="B44" s="10"/>
      <c r="C44" s="184"/>
      <c r="D44" s="10"/>
      <c r="E44" s="10"/>
      <c r="F44" s="30" t="s">
        <v>237</v>
      </c>
      <c r="G44" s="64" t="s">
        <v>238</v>
      </c>
      <c r="H44" s="65">
        <v>12</v>
      </c>
      <c r="I44" s="56">
        <v>1</v>
      </c>
      <c r="J44" s="32">
        <f>J45+J46</f>
        <v>24500000</v>
      </c>
      <c r="K44" s="56">
        <v>0.12</v>
      </c>
      <c r="L44" s="32">
        <f>L45+L46</f>
        <v>2700000</v>
      </c>
      <c r="M44" s="59">
        <f t="shared" si="5"/>
        <v>12</v>
      </c>
      <c r="N44" s="35" t="s">
        <v>16</v>
      </c>
      <c r="O44" s="78">
        <f t="shared" si="6"/>
        <v>11.020408163265307</v>
      </c>
      <c r="P44" s="35" t="s">
        <v>16</v>
      </c>
      <c r="Q44" s="79">
        <f t="shared" si="7"/>
        <v>0.97959183673469319</v>
      </c>
      <c r="R44" s="34" t="s">
        <v>16</v>
      </c>
      <c r="S44" s="174" t="s">
        <v>242</v>
      </c>
      <c r="T44" s="204" t="s">
        <v>243</v>
      </c>
      <c r="U44" s="204" t="s">
        <v>244</v>
      </c>
    </row>
    <row r="45" spans="1:81" ht="131.25" customHeight="1" x14ac:dyDescent="0.2">
      <c r="A45" s="183"/>
      <c r="B45" s="10"/>
      <c r="C45" s="184"/>
      <c r="D45" s="10"/>
      <c r="E45" s="10"/>
      <c r="F45" s="41" t="s">
        <v>245</v>
      </c>
      <c r="G45" s="47" t="s">
        <v>246</v>
      </c>
      <c r="H45" s="42" t="s">
        <v>247</v>
      </c>
      <c r="I45" s="177">
        <v>1</v>
      </c>
      <c r="J45" s="40">
        <v>7700000</v>
      </c>
      <c r="K45" s="42">
        <f>L45/J45*100</f>
        <v>0</v>
      </c>
      <c r="L45" s="95">
        <v>0</v>
      </c>
      <c r="M45" s="27">
        <v>14</v>
      </c>
      <c r="N45" s="89"/>
      <c r="O45" s="80">
        <f t="shared" si="6"/>
        <v>0</v>
      </c>
      <c r="P45" s="89" t="s">
        <v>16</v>
      </c>
      <c r="Q45" s="133">
        <f t="shared" si="7"/>
        <v>14</v>
      </c>
      <c r="R45" s="89" t="s">
        <v>16</v>
      </c>
      <c r="S45" s="175"/>
      <c r="T45" s="205"/>
      <c r="U45" s="205"/>
    </row>
    <row r="46" spans="1:81" ht="142.5" customHeight="1" x14ac:dyDescent="0.2">
      <c r="A46" s="165"/>
      <c r="B46" s="165"/>
      <c r="C46" s="165"/>
      <c r="D46" s="165"/>
      <c r="E46" s="165"/>
      <c r="F46" s="167" t="s">
        <v>248</v>
      </c>
      <c r="G46" s="167" t="s">
        <v>249</v>
      </c>
      <c r="H46" s="169" t="s">
        <v>247</v>
      </c>
      <c r="I46" s="178">
        <v>1</v>
      </c>
      <c r="J46" s="170">
        <v>16800000</v>
      </c>
      <c r="K46" s="179">
        <f>L46/J46*100</f>
        <v>16.071428571428573</v>
      </c>
      <c r="L46" s="170">
        <v>2700000</v>
      </c>
      <c r="M46" s="180">
        <v>14</v>
      </c>
      <c r="N46" s="173"/>
      <c r="O46" s="80">
        <f t="shared" si="6"/>
        <v>16.071428571428573</v>
      </c>
      <c r="P46" s="173"/>
      <c r="Q46" s="133">
        <f t="shared" si="7"/>
        <v>-2.071428571428573</v>
      </c>
      <c r="R46" s="173"/>
      <c r="S46" s="176"/>
      <c r="T46" s="176"/>
      <c r="U46" s="176"/>
    </row>
    <row r="47" spans="1:81" ht="159" customHeight="1" x14ac:dyDescent="0.2">
      <c r="A47" s="1"/>
      <c r="B47" s="1"/>
      <c r="C47" s="1"/>
      <c r="D47" s="1"/>
      <c r="J47" s="1"/>
      <c r="L47" s="1"/>
      <c r="M47" s="1"/>
      <c r="P47" s="1"/>
      <c r="Q47" s="1"/>
    </row>
    <row r="48" spans="1:81" ht="137.25" customHeight="1" x14ac:dyDescent="0.2">
      <c r="A48" s="1"/>
      <c r="B48" s="1"/>
      <c r="C48" s="1"/>
      <c r="D48" s="1"/>
      <c r="J48" s="1"/>
      <c r="L48" s="1"/>
      <c r="M48" s="1"/>
      <c r="P48" s="1"/>
      <c r="Q48" s="1"/>
    </row>
    <row r="49" spans="1:74" ht="137.25" customHeight="1" x14ac:dyDescent="0.2">
      <c r="A49" s="1"/>
      <c r="B49" s="1"/>
      <c r="C49" s="1"/>
      <c r="D49" s="1"/>
      <c r="J49" s="1"/>
      <c r="L49" s="1"/>
      <c r="M49" s="1"/>
      <c r="P49" s="1"/>
      <c r="Q49" s="1"/>
    </row>
    <row r="50" spans="1:74" s="4" customFormat="1"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74" ht="139.5" customHeight="1" x14ac:dyDescent="0.2">
      <c r="A51" s="1"/>
      <c r="B51" s="1"/>
      <c r="C51" s="1"/>
      <c r="D51" s="1"/>
      <c r="J51" s="1"/>
      <c r="L51" s="1"/>
      <c r="M51" s="1"/>
      <c r="P51" s="1"/>
      <c r="Q51" s="1"/>
    </row>
    <row r="52" spans="1:74" ht="135" customHeight="1" x14ac:dyDescent="0.2">
      <c r="A52" s="1"/>
      <c r="B52" s="1"/>
      <c r="C52" s="1"/>
      <c r="D52" s="1"/>
      <c r="J52" s="1"/>
      <c r="L52" s="1"/>
      <c r="M52" s="1"/>
      <c r="P52" s="1"/>
      <c r="Q52" s="1"/>
    </row>
    <row r="53" spans="1:74" ht="142.5" customHeight="1" x14ac:dyDescent="0.2">
      <c r="A53" s="1"/>
      <c r="B53" s="1"/>
      <c r="C53" s="1"/>
      <c r="D53" s="1"/>
      <c r="J53" s="1"/>
      <c r="L53" s="1"/>
      <c r="M53" s="1"/>
      <c r="P53" s="1"/>
      <c r="Q53" s="1"/>
    </row>
    <row r="54" spans="1:74" s="5" customFormat="1" ht="13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ht="99.75" customHeight="1" x14ac:dyDescent="0.2">
      <c r="A55" s="1"/>
      <c r="B55" s="1"/>
      <c r="C55" s="1"/>
      <c r="D55" s="1"/>
      <c r="J55" s="1"/>
      <c r="L55" s="1"/>
      <c r="M55" s="1"/>
      <c r="P55" s="1"/>
      <c r="Q55" s="1"/>
    </row>
    <row r="56" spans="1:74" ht="133.5" customHeight="1" x14ac:dyDescent="0.2">
      <c r="A56" s="1"/>
      <c r="B56" s="1"/>
      <c r="C56" s="1"/>
      <c r="D56" s="1"/>
      <c r="J56" s="1"/>
      <c r="L56" s="1"/>
      <c r="M56" s="1"/>
      <c r="P56" s="1"/>
      <c r="Q56" s="1"/>
    </row>
    <row r="57" spans="1:74" x14ac:dyDescent="0.2">
      <c r="J57" s="9"/>
      <c r="S57" s="8"/>
    </row>
    <row r="58" spans="1:74" x14ac:dyDescent="0.2">
      <c r="S58" s="8"/>
    </row>
    <row r="59" spans="1:74" x14ac:dyDescent="0.2">
      <c r="S59" s="8"/>
    </row>
    <row r="60" spans="1:74" x14ac:dyDescent="0.2">
      <c r="S60" s="8"/>
    </row>
    <row r="61" spans="1:74" x14ac:dyDescent="0.2">
      <c r="S61" s="8"/>
    </row>
  </sheetData>
  <mergeCells count="41">
    <mergeCell ref="Q22:R22"/>
    <mergeCell ref="S32:S33"/>
    <mergeCell ref="T32:T33"/>
    <mergeCell ref="U32:U33"/>
    <mergeCell ref="S41:S42"/>
    <mergeCell ref="T41:T42"/>
    <mergeCell ref="U41:U42"/>
    <mergeCell ref="U8:U10"/>
    <mergeCell ref="Q5:R6"/>
    <mergeCell ref="S19:S20"/>
    <mergeCell ref="T19:T20"/>
    <mergeCell ref="U19:U20"/>
    <mergeCell ref="S5:S6"/>
    <mergeCell ref="T5:T6"/>
    <mergeCell ref="U5:U6"/>
    <mergeCell ref="Q11:R11"/>
    <mergeCell ref="S11:S12"/>
    <mergeCell ref="T11:T12"/>
    <mergeCell ref="U11:U12"/>
    <mergeCell ref="Q12:R12"/>
    <mergeCell ref="M5:P5"/>
    <mergeCell ref="M6:N6"/>
    <mergeCell ref="O6:P6"/>
    <mergeCell ref="S8:S10"/>
    <mergeCell ref="T8:T10"/>
    <mergeCell ref="T44:T45"/>
    <mergeCell ref="U44:U45"/>
    <mergeCell ref="A1:S1"/>
    <mergeCell ref="A2:S2"/>
    <mergeCell ref="A3:S3"/>
    <mergeCell ref="A5:A6"/>
    <mergeCell ref="B5:B6"/>
    <mergeCell ref="C5:C6"/>
    <mergeCell ref="D5:D6"/>
    <mergeCell ref="E5:E6"/>
    <mergeCell ref="F5:F6"/>
    <mergeCell ref="G5:G6"/>
    <mergeCell ref="H5:H6"/>
    <mergeCell ref="I5:I6"/>
    <mergeCell ref="J5:J6"/>
    <mergeCell ref="K5:L5"/>
  </mergeCells>
  <pageMargins left="0.23622047244094491" right="0.11811023622047245" top="0.74803149606299213" bottom="7.874015748031496E-2" header="0.31496062992125984" footer="0.15748031496062992"/>
  <pageSetup paperSize="5" scale="70" fitToWidth="0" fitToHeight="0" orientation="landscape" r:id="rId1"/>
  <rowBreaks count="2" manualBreakCount="2">
    <brk id="15" max="20" man="1"/>
    <brk id="4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61"/>
  <sheetViews>
    <sheetView showWhiteSpace="0" view="pageBreakPreview" topLeftCell="D28" zoomScale="88" zoomScaleNormal="71" zoomScaleSheetLayoutView="88" zoomScalePageLayoutView="60" workbookViewId="0">
      <selection activeCell="S29" sqref="S29:U29"/>
    </sheetView>
  </sheetViews>
  <sheetFormatPr defaultColWidth="8.875" defaultRowHeight="12.75" x14ac:dyDescent="0.2"/>
  <cols>
    <col min="1" max="1" width="3.375" style="6" customWidth="1"/>
    <col min="2" max="2" width="11.25" style="6" customWidth="1"/>
    <col min="3" max="3" width="13.5" style="6" customWidth="1"/>
    <col min="4" max="4" width="4.75" style="6" customWidth="1"/>
    <col min="5" max="5" width="7.25" style="1" customWidth="1"/>
    <col min="6" max="6" width="14.25" style="1" customWidth="1"/>
    <col min="7" max="7" width="14" style="1" customWidth="1"/>
    <col min="8" max="8" width="8.5" style="1" customWidth="1"/>
    <col min="9" max="9" width="9.375" style="1" customWidth="1"/>
    <col min="10" max="10" width="12.875" style="7" customWidth="1"/>
    <col min="11" max="11" width="6.25" style="1" customWidth="1"/>
    <col min="12" max="12" width="11.75" style="7" customWidth="1"/>
    <col min="13" max="13" width="6" style="7" customWidth="1"/>
    <col min="14" max="14" width="4.25" style="1" customWidth="1"/>
    <col min="15" max="15" width="6.5" style="1" customWidth="1"/>
    <col min="16" max="16" width="3.25" style="7" customWidth="1"/>
    <col min="17" max="17" width="6.375" style="7" customWidth="1"/>
    <col min="18" max="18" width="3" style="1" customWidth="1"/>
    <col min="19" max="19" width="20" style="1" customWidth="1"/>
    <col min="20" max="20" width="17.625" style="1" customWidth="1"/>
    <col min="21" max="21" width="16.25" style="1" customWidth="1"/>
    <col min="22" max="260" width="8.875" style="1"/>
    <col min="261" max="261" width="4" style="1" customWidth="1"/>
    <col min="262" max="262" width="29.5" style="1" customWidth="1"/>
    <col min="263" max="263" width="39.375" style="1" customWidth="1"/>
    <col min="264" max="264" width="20.5" style="1" customWidth="1"/>
    <col min="265" max="265" width="8.875" style="1"/>
    <col min="266" max="266" width="9" style="1" customWidth="1"/>
    <col min="267" max="267" width="11.125" style="1" customWidth="1"/>
    <col min="268" max="268" width="10.625" style="1" customWidth="1"/>
    <col min="269" max="269" width="11.125" style="1" customWidth="1"/>
    <col min="270" max="270" width="10.375" style="1" customWidth="1"/>
    <col min="271" max="271" width="11.375" style="1" customWidth="1"/>
    <col min="272" max="272" width="18" style="1" customWidth="1"/>
    <col min="273" max="273" width="15.875" style="1" customWidth="1"/>
    <col min="274" max="274" width="17.125" style="1" customWidth="1"/>
    <col min="275" max="275" width="15.125" style="1" customWidth="1"/>
    <col min="276" max="516" width="8.875" style="1"/>
    <col min="517" max="517" width="4" style="1" customWidth="1"/>
    <col min="518" max="518" width="29.5" style="1" customWidth="1"/>
    <col min="519" max="519" width="39.375" style="1" customWidth="1"/>
    <col min="520" max="520" width="20.5" style="1" customWidth="1"/>
    <col min="521" max="521" width="8.875" style="1"/>
    <col min="522" max="522" width="9" style="1" customWidth="1"/>
    <col min="523" max="523" width="11.125" style="1" customWidth="1"/>
    <col min="524" max="524" width="10.625" style="1" customWidth="1"/>
    <col min="525" max="525" width="11.125" style="1" customWidth="1"/>
    <col min="526" max="526" width="10.375" style="1" customWidth="1"/>
    <col min="527" max="527" width="11.375" style="1" customWidth="1"/>
    <col min="528" max="528" width="18" style="1" customWidth="1"/>
    <col min="529" max="529" width="15.875" style="1" customWidth="1"/>
    <col min="530" max="530" width="17.125" style="1" customWidth="1"/>
    <col min="531" max="531" width="15.125" style="1" customWidth="1"/>
    <col min="532" max="772" width="8.875" style="1"/>
    <col min="773" max="773" width="4" style="1" customWidth="1"/>
    <col min="774" max="774" width="29.5" style="1" customWidth="1"/>
    <col min="775" max="775" width="39.375" style="1" customWidth="1"/>
    <col min="776" max="776" width="20.5" style="1" customWidth="1"/>
    <col min="777" max="777" width="8.875" style="1"/>
    <col min="778" max="778" width="9" style="1" customWidth="1"/>
    <col min="779" max="779" width="11.125" style="1" customWidth="1"/>
    <col min="780" max="780" width="10.625" style="1" customWidth="1"/>
    <col min="781" max="781" width="11.125" style="1" customWidth="1"/>
    <col min="782" max="782" width="10.375" style="1" customWidth="1"/>
    <col min="783" max="783" width="11.375" style="1" customWidth="1"/>
    <col min="784" max="784" width="18" style="1" customWidth="1"/>
    <col min="785" max="785" width="15.875" style="1" customWidth="1"/>
    <col min="786" max="786" width="17.125" style="1" customWidth="1"/>
    <col min="787" max="787" width="15.125" style="1" customWidth="1"/>
    <col min="788" max="1028" width="8.875" style="1"/>
    <col min="1029" max="1029" width="4" style="1" customWidth="1"/>
    <col min="1030" max="1030" width="29.5" style="1" customWidth="1"/>
    <col min="1031" max="1031" width="39.375" style="1" customWidth="1"/>
    <col min="1032" max="1032" width="20.5" style="1" customWidth="1"/>
    <col min="1033" max="1033" width="8.875" style="1"/>
    <col min="1034" max="1034" width="9" style="1" customWidth="1"/>
    <col min="1035" max="1035" width="11.125" style="1" customWidth="1"/>
    <col min="1036" max="1036" width="10.625" style="1" customWidth="1"/>
    <col min="1037" max="1037" width="11.125" style="1" customWidth="1"/>
    <col min="1038" max="1038" width="10.375" style="1" customWidth="1"/>
    <col min="1039" max="1039" width="11.375" style="1" customWidth="1"/>
    <col min="1040" max="1040" width="18" style="1" customWidth="1"/>
    <col min="1041" max="1041" width="15.875" style="1" customWidth="1"/>
    <col min="1042" max="1042" width="17.125" style="1" customWidth="1"/>
    <col min="1043" max="1043" width="15.125" style="1" customWidth="1"/>
    <col min="1044" max="1284" width="8.875" style="1"/>
    <col min="1285" max="1285" width="4" style="1" customWidth="1"/>
    <col min="1286" max="1286" width="29.5" style="1" customWidth="1"/>
    <col min="1287" max="1287" width="39.375" style="1" customWidth="1"/>
    <col min="1288" max="1288" width="20.5" style="1" customWidth="1"/>
    <col min="1289" max="1289" width="8.875" style="1"/>
    <col min="1290" max="1290" width="9" style="1" customWidth="1"/>
    <col min="1291" max="1291" width="11.125" style="1" customWidth="1"/>
    <col min="1292" max="1292" width="10.625" style="1" customWidth="1"/>
    <col min="1293" max="1293" width="11.125" style="1" customWidth="1"/>
    <col min="1294" max="1294" width="10.375" style="1" customWidth="1"/>
    <col min="1295" max="1295" width="11.375" style="1" customWidth="1"/>
    <col min="1296" max="1296" width="18" style="1" customWidth="1"/>
    <col min="1297" max="1297" width="15.875" style="1" customWidth="1"/>
    <col min="1298" max="1298" width="17.125" style="1" customWidth="1"/>
    <col min="1299" max="1299" width="15.125" style="1" customWidth="1"/>
    <col min="1300" max="1540" width="8.875" style="1"/>
    <col min="1541" max="1541" width="4" style="1" customWidth="1"/>
    <col min="1542" max="1542" width="29.5" style="1" customWidth="1"/>
    <col min="1543" max="1543" width="39.375" style="1" customWidth="1"/>
    <col min="1544" max="1544" width="20.5" style="1" customWidth="1"/>
    <col min="1545" max="1545" width="8.875" style="1"/>
    <col min="1546" max="1546" width="9" style="1" customWidth="1"/>
    <col min="1547" max="1547" width="11.125" style="1" customWidth="1"/>
    <col min="1548" max="1548" width="10.625" style="1" customWidth="1"/>
    <col min="1549" max="1549" width="11.125" style="1" customWidth="1"/>
    <col min="1550" max="1550" width="10.375" style="1" customWidth="1"/>
    <col min="1551" max="1551" width="11.375" style="1" customWidth="1"/>
    <col min="1552" max="1552" width="18" style="1" customWidth="1"/>
    <col min="1553" max="1553" width="15.875" style="1" customWidth="1"/>
    <col min="1554" max="1554" width="17.125" style="1" customWidth="1"/>
    <col min="1555" max="1555" width="15.125" style="1" customWidth="1"/>
    <col min="1556" max="1796" width="8.875" style="1"/>
    <col min="1797" max="1797" width="4" style="1" customWidth="1"/>
    <col min="1798" max="1798" width="29.5" style="1" customWidth="1"/>
    <col min="1799" max="1799" width="39.375" style="1" customWidth="1"/>
    <col min="1800" max="1800" width="20.5" style="1" customWidth="1"/>
    <col min="1801" max="1801" width="8.875" style="1"/>
    <col min="1802" max="1802" width="9" style="1" customWidth="1"/>
    <col min="1803" max="1803" width="11.125" style="1" customWidth="1"/>
    <col min="1804" max="1804" width="10.625" style="1" customWidth="1"/>
    <col min="1805" max="1805" width="11.125" style="1" customWidth="1"/>
    <col min="1806" max="1806" width="10.375" style="1" customWidth="1"/>
    <col min="1807" max="1807" width="11.375" style="1" customWidth="1"/>
    <col min="1808" max="1808" width="18" style="1" customWidth="1"/>
    <col min="1809" max="1809" width="15.875" style="1" customWidth="1"/>
    <col min="1810" max="1810" width="17.125" style="1" customWidth="1"/>
    <col min="1811" max="1811" width="15.125" style="1" customWidth="1"/>
    <col min="1812" max="2052" width="8.875" style="1"/>
    <col min="2053" max="2053" width="4" style="1" customWidth="1"/>
    <col min="2054" max="2054" width="29.5" style="1" customWidth="1"/>
    <col min="2055" max="2055" width="39.375" style="1" customWidth="1"/>
    <col min="2056" max="2056" width="20.5" style="1" customWidth="1"/>
    <col min="2057" max="2057" width="8.875" style="1"/>
    <col min="2058" max="2058" width="9" style="1" customWidth="1"/>
    <col min="2059" max="2059" width="11.125" style="1" customWidth="1"/>
    <col min="2060" max="2060" width="10.625" style="1" customWidth="1"/>
    <col min="2061" max="2061" width="11.125" style="1" customWidth="1"/>
    <col min="2062" max="2062" width="10.375" style="1" customWidth="1"/>
    <col min="2063" max="2063" width="11.375" style="1" customWidth="1"/>
    <col min="2064" max="2064" width="18" style="1" customWidth="1"/>
    <col min="2065" max="2065" width="15.875" style="1" customWidth="1"/>
    <col min="2066" max="2066" width="17.125" style="1" customWidth="1"/>
    <col min="2067" max="2067" width="15.125" style="1" customWidth="1"/>
    <col min="2068" max="2308" width="8.875" style="1"/>
    <col min="2309" max="2309" width="4" style="1" customWidth="1"/>
    <col min="2310" max="2310" width="29.5" style="1" customWidth="1"/>
    <col min="2311" max="2311" width="39.375" style="1" customWidth="1"/>
    <col min="2312" max="2312" width="20.5" style="1" customWidth="1"/>
    <col min="2313" max="2313" width="8.875" style="1"/>
    <col min="2314" max="2314" width="9" style="1" customWidth="1"/>
    <col min="2315" max="2315" width="11.125" style="1" customWidth="1"/>
    <col min="2316" max="2316" width="10.625" style="1" customWidth="1"/>
    <col min="2317" max="2317" width="11.125" style="1" customWidth="1"/>
    <col min="2318" max="2318" width="10.375" style="1" customWidth="1"/>
    <col min="2319" max="2319" width="11.375" style="1" customWidth="1"/>
    <col min="2320" max="2320" width="18" style="1" customWidth="1"/>
    <col min="2321" max="2321" width="15.875" style="1" customWidth="1"/>
    <col min="2322" max="2322" width="17.125" style="1" customWidth="1"/>
    <col min="2323" max="2323" width="15.125" style="1" customWidth="1"/>
    <col min="2324" max="2564" width="8.875" style="1"/>
    <col min="2565" max="2565" width="4" style="1" customWidth="1"/>
    <col min="2566" max="2566" width="29.5" style="1" customWidth="1"/>
    <col min="2567" max="2567" width="39.375" style="1" customWidth="1"/>
    <col min="2568" max="2568" width="20.5" style="1" customWidth="1"/>
    <col min="2569" max="2569" width="8.875" style="1"/>
    <col min="2570" max="2570" width="9" style="1" customWidth="1"/>
    <col min="2571" max="2571" width="11.125" style="1" customWidth="1"/>
    <col min="2572" max="2572" width="10.625" style="1" customWidth="1"/>
    <col min="2573" max="2573" width="11.125" style="1" customWidth="1"/>
    <col min="2574" max="2574" width="10.375" style="1" customWidth="1"/>
    <col min="2575" max="2575" width="11.375" style="1" customWidth="1"/>
    <col min="2576" max="2576" width="18" style="1" customWidth="1"/>
    <col min="2577" max="2577" width="15.875" style="1" customWidth="1"/>
    <col min="2578" max="2578" width="17.125" style="1" customWidth="1"/>
    <col min="2579" max="2579" width="15.125" style="1" customWidth="1"/>
    <col min="2580" max="2820" width="8.875" style="1"/>
    <col min="2821" max="2821" width="4" style="1" customWidth="1"/>
    <col min="2822" max="2822" width="29.5" style="1" customWidth="1"/>
    <col min="2823" max="2823" width="39.375" style="1" customWidth="1"/>
    <col min="2824" max="2824" width="20.5" style="1" customWidth="1"/>
    <col min="2825" max="2825" width="8.875" style="1"/>
    <col min="2826" max="2826" width="9" style="1" customWidth="1"/>
    <col min="2827" max="2827" width="11.125" style="1" customWidth="1"/>
    <col min="2828" max="2828" width="10.625" style="1" customWidth="1"/>
    <col min="2829" max="2829" width="11.125" style="1" customWidth="1"/>
    <col min="2830" max="2830" width="10.375" style="1" customWidth="1"/>
    <col min="2831" max="2831" width="11.375" style="1" customWidth="1"/>
    <col min="2832" max="2832" width="18" style="1" customWidth="1"/>
    <col min="2833" max="2833" width="15.875" style="1" customWidth="1"/>
    <col min="2834" max="2834" width="17.125" style="1" customWidth="1"/>
    <col min="2835" max="2835" width="15.125" style="1" customWidth="1"/>
    <col min="2836" max="3076" width="8.875" style="1"/>
    <col min="3077" max="3077" width="4" style="1" customWidth="1"/>
    <col min="3078" max="3078" width="29.5" style="1" customWidth="1"/>
    <col min="3079" max="3079" width="39.375" style="1" customWidth="1"/>
    <col min="3080" max="3080" width="20.5" style="1" customWidth="1"/>
    <col min="3081" max="3081" width="8.875" style="1"/>
    <col min="3082" max="3082" width="9" style="1" customWidth="1"/>
    <col min="3083" max="3083" width="11.125" style="1" customWidth="1"/>
    <col min="3084" max="3084" width="10.625" style="1" customWidth="1"/>
    <col min="3085" max="3085" width="11.125" style="1" customWidth="1"/>
    <col min="3086" max="3086" width="10.375" style="1" customWidth="1"/>
    <col min="3087" max="3087" width="11.375" style="1" customWidth="1"/>
    <col min="3088" max="3088" width="18" style="1" customWidth="1"/>
    <col min="3089" max="3089" width="15.875" style="1" customWidth="1"/>
    <col min="3090" max="3090" width="17.125" style="1" customWidth="1"/>
    <col min="3091" max="3091" width="15.125" style="1" customWidth="1"/>
    <col min="3092" max="3332" width="8.875" style="1"/>
    <col min="3333" max="3333" width="4" style="1" customWidth="1"/>
    <col min="3334" max="3334" width="29.5" style="1" customWidth="1"/>
    <col min="3335" max="3335" width="39.375" style="1" customWidth="1"/>
    <col min="3336" max="3336" width="20.5" style="1" customWidth="1"/>
    <col min="3337" max="3337" width="8.875" style="1"/>
    <col min="3338" max="3338" width="9" style="1" customWidth="1"/>
    <col min="3339" max="3339" width="11.125" style="1" customWidth="1"/>
    <col min="3340" max="3340" width="10.625" style="1" customWidth="1"/>
    <col min="3341" max="3341" width="11.125" style="1" customWidth="1"/>
    <col min="3342" max="3342" width="10.375" style="1" customWidth="1"/>
    <col min="3343" max="3343" width="11.375" style="1" customWidth="1"/>
    <col min="3344" max="3344" width="18" style="1" customWidth="1"/>
    <col min="3345" max="3345" width="15.875" style="1" customWidth="1"/>
    <col min="3346" max="3346" width="17.125" style="1" customWidth="1"/>
    <col min="3347" max="3347" width="15.125" style="1" customWidth="1"/>
    <col min="3348" max="3588" width="8.875" style="1"/>
    <col min="3589" max="3589" width="4" style="1" customWidth="1"/>
    <col min="3590" max="3590" width="29.5" style="1" customWidth="1"/>
    <col min="3591" max="3591" width="39.375" style="1" customWidth="1"/>
    <col min="3592" max="3592" width="20.5" style="1" customWidth="1"/>
    <col min="3593" max="3593" width="8.875" style="1"/>
    <col min="3594" max="3594" width="9" style="1" customWidth="1"/>
    <col min="3595" max="3595" width="11.125" style="1" customWidth="1"/>
    <col min="3596" max="3596" width="10.625" style="1" customWidth="1"/>
    <col min="3597" max="3597" width="11.125" style="1" customWidth="1"/>
    <col min="3598" max="3598" width="10.375" style="1" customWidth="1"/>
    <col min="3599" max="3599" width="11.375" style="1" customWidth="1"/>
    <col min="3600" max="3600" width="18" style="1" customWidth="1"/>
    <col min="3601" max="3601" width="15.875" style="1" customWidth="1"/>
    <col min="3602" max="3602" width="17.125" style="1" customWidth="1"/>
    <col min="3603" max="3603" width="15.125" style="1" customWidth="1"/>
    <col min="3604" max="3844" width="8.875" style="1"/>
    <col min="3845" max="3845" width="4" style="1" customWidth="1"/>
    <col min="3846" max="3846" width="29.5" style="1" customWidth="1"/>
    <col min="3847" max="3847" width="39.375" style="1" customWidth="1"/>
    <col min="3848" max="3848" width="20.5" style="1" customWidth="1"/>
    <col min="3849" max="3849" width="8.875" style="1"/>
    <col min="3850" max="3850" width="9" style="1" customWidth="1"/>
    <col min="3851" max="3851" width="11.125" style="1" customWidth="1"/>
    <col min="3852" max="3852" width="10.625" style="1" customWidth="1"/>
    <col min="3853" max="3853" width="11.125" style="1" customWidth="1"/>
    <col min="3854" max="3854" width="10.375" style="1" customWidth="1"/>
    <col min="3855" max="3855" width="11.375" style="1" customWidth="1"/>
    <col min="3856" max="3856" width="18" style="1" customWidth="1"/>
    <col min="3857" max="3857" width="15.875" style="1" customWidth="1"/>
    <col min="3858" max="3858" width="17.125" style="1" customWidth="1"/>
    <col min="3859" max="3859" width="15.125" style="1" customWidth="1"/>
    <col min="3860" max="4100" width="8.875" style="1"/>
    <col min="4101" max="4101" width="4" style="1" customWidth="1"/>
    <col min="4102" max="4102" width="29.5" style="1" customWidth="1"/>
    <col min="4103" max="4103" width="39.375" style="1" customWidth="1"/>
    <col min="4104" max="4104" width="20.5" style="1" customWidth="1"/>
    <col min="4105" max="4105" width="8.875" style="1"/>
    <col min="4106" max="4106" width="9" style="1" customWidth="1"/>
    <col min="4107" max="4107" width="11.125" style="1" customWidth="1"/>
    <col min="4108" max="4108" width="10.625" style="1" customWidth="1"/>
    <col min="4109" max="4109" width="11.125" style="1" customWidth="1"/>
    <col min="4110" max="4110" width="10.375" style="1" customWidth="1"/>
    <col min="4111" max="4111" width="11.375" style="1" customWidth="1"/>
    <col min="4112" max="4112" width="18" style="1" customWidth="1"/>
    <col min="4113" max="4113" width="15.875" style="1" customWidth="1"/>
    <col min="4114" max="4114" width="17.125" style="1" customWidth="1"/>
    <col min="4115" max="4115" width="15.125" style="1" customWidth="1"/>
    <col min="4116" max="4356" width="8.875" style="1"/>
    <col min="4357" max="4357" width="4" style="1" customWidth="1"/>
    <col min="4358" max="4358" width="29.5" style="1" customWidth="1"/>
    <col min="4359" max="4359" width="39.375" style="1" customWidth="1"/>
    <col min="4360" max="4360" width="20.5" style="1" customWidth="1"/>
    <col min="4361" max="4361" width="8.875" style="1"/>
    <col min="4362" max="4362" width="9" style="1" customWidth="1"/>
    <col min="4363" max="4363" width="11.125" style="1" customWidth="1"/>
    <col min="4364" max="4364" width="10.625" style="1" customWidth="1"/>
    <col min="4365" max="4365" width="11.125" style="1" customWidth="1"/>
    <col min="4366" max="4366" width="10.375" style="1" customWidth="1"/>
    <col min="4367" max="4367" width="11.375" style="1" customWidth="1"/>
    <col min="4368" max="4368" width="18" style="1" customWidth="1"/>
    <col min="4369" max="4369" width="15.875" style="1" customWidth="1"/>
    <col min="4370" max="4370" width="17.125" style="1" customWidth="1"/>
    <col min="4371" max="4371" width="15.125" style="1" customWidth="1"/>
    <col min="4372" max="4612" width="8.875" style="1"/>
    <col min="4613" max="4613" width="4" style="1" customWidth="1"/>
    <col min="4614" max="4614" width="29.5" style="1" customWidth="1"/>
    <col min="4615" max="4615" width="39.375" style="1" customWidth="1"/>
    <col min="4616" max="4616" width="20.5" style="1" customWidth="1"/>
    <col min="4617" max="4617" width="8.875" style="1"/>
    <col min="4618" max="4618" width="9" style="1" customWidth="1"/>
    <col min="4619" max="4619" width="11.125" style="1" customWidth="1"/>
    <col min="4620" max="4620" width="10.625" style="1" customWidth="1"/>
    <col min="4621" max="4621" width="11.125" style="1" customWidth="1"/>
    <col min="4622" max="4622" width="10.375" style="1" customWidth="1"/>
    <col min="4623" max="4623" width="11.375" style="1" customWidth="1"/>
    <col min="4624" max="4624" width="18" style="1" customWidth="1"/>
    <col min="4625" max="4625" width="15.875" style="1" customWidth="1"/>
    <col min="4626" max="4626" width="17.125" style="1" customWidth="1"/>
    <col min="4627" max="4627" width="15.125" style="1" customWidth="1"/>
    <col min="4628" max="4868" width="8.875" style="1"/>
    <col min="4869" max="4869" width="4" style="1" customWidth="1"/>
    <col min="4870" max="4870" width="29.5" style="1" customWidth="1"/>
    <col min="4871" max="4871" width="39.375" style="1" customWidth="1"/>
    <col min="4872" max="4872" width="20.5" style="1" customWidth="1"/>
    <col min="4873" max="4873" width="8.875" style="1"/>
    <col min="4874" max="4874" width="9" style="1" customWidth="1"/>
    <col min="4875" max="4875" width="11.125" style="1" customWidth="1"/>
    <col min="4876" max="4876" width="10.625" style="1" customWidth="1"/>
    <col min="4877" max="4877" width="11.125" style="1" customWidth="1"/>
    <col min="4878" max="4878" width="10.375" style="1" customWidth="1"/>
    <col min="4879" max="4879" width="11.375" style="1" customWidth="1"/>
    <col min="4880" max="4880" width="18" style="1" customWidth="1"/>
    <col min="4881" max="4881" width="15.875" style="1" customWidth="1"/>
    <col min="4882" max="4882" width="17.125" style="1" customWidth="1"/>
    <col min="4883" max="4883" width="15.125" style="1" customWidth="1"/>
    <col min="4884" max="5124" width="8.875" style="1"/>
    <col min="5125" max="5125" width="4" style="1" customWidth="1"/>
    <col min="5126" max="5126" width="29.5" style="1" customWidth="1"/>
    <col min="5127" max="5127" width="39.375" style="1" customWidth="1"/>
    <col min="5128" max="5128" width="20.5" style="1" customWidth="1"/>
    <col min="5129" max="5129" width="8.875" style="1"/>
    <col min="5130" max="5130" width="9" style="1" customWidth="1"/>
    <col min="5131" max="5131" width="11.125" style="1" customWidth="1"/>
    <col min="5132" max="5132" width="10.625" style="1" customWidth="1"/>
    <col min="5133" max="5133" width="11.125" style="1" customWidth="1"/>
    <col min="5134" max="5134" width="10.375" style="1" customWidth="1"/>
    <col min="5135" max="5135" width="11.375" style="1" customWidth="1"/>
    <col min="5136" max="5136" width="18" style="1" customWidth="1"/>
    <col min="5137" max="5137" width="15.875" style="1" customWidth="1"/>
    <col min="5138" max="5138" width="17.125" style="1" customWidth="1"/>
    <col min="5139" max="5139" width="15.125" style="1" customWidth="1"/>
    <col min="5140" max="5380" width="8.875" style="1"/>
    <col min="5381" max="5381" width="4" style="1" customWidth="1"/>
    <col min="5382" max="5382" width="29.5" style="1" customWidth="1"/>
    <col min="5383" max="5383" width="39.375" style="1" customWidth="1"/>
    <col min="5384" max="5384" width="20.5" style="1" customWidth="1"/>
    <col min="5385" max="5385" width="8.875" style="1"/>
    <col min="5386" max="5386" width="9" style="1" customWidth="1"/>
    <col min="5387" max="5387" width="11.125" style="1" customWidth="1"/>
    <col min="5388" max="5388" width="10.625" style="1" customWidth="1"/>
    <col min="5389" max="5389" width="11.125" style="1" customWidth="1"/>
    <col min="5390" max="5390" width="10.375" style="1" customWidth="1"/>
    <col min="5391" max="5391" width="11.375" style="1" customWidth="1"/>
    <col min="5392" max="5392" width="18" style="1" customWidth="1"/>
    <col min="5393" max="5393" width="15.875" style="1" customWidth="1"/>
    <col min="5394" max="5394" width="17.125" style="1" customWidth="1"/>
    <col min="5395" max="5395" width="15.125" style="1" customWidth="1"/>
    <col min="5396" max="5636" width="8.875" style="1"/>
    <col min="5637" max="5637" width="4" style="1" customWidth="1"/>
    <col min="5638" max="5638" width="29.5" style="1" customWidth="1"/>
    <col min="5639" max="5639" width="39.375" style="1" customWidth="1"/>
    <col min="5640" max="5640" width="20.5" style="1" customWidth="1"/>
    <col min="5641" max="5641" width="8.875" style="1"/>
    <col min="5642" max="5642" width="9" style="1" customWidth="1"/>
    <col min="5643" max="5643" width="11.125" style="1" customWidth="1"/>
    <col min="5644" max="5644" width="10.625" style="1" customWidth="1"/>
    <col min="5645" max="5645" width="11.125" style="1" customWidth="1"/>
    <col min="5646" max="5646" width="10.375" style="1" customWidth="1"/>
    <col min="5647" max="5647" width="11.375" style="1" customWidth="1"/>
    <col min="5648" max="5648" width="18" style="1" customWidth="1"/>
    <col min="5649" max="5649" width="15.875" style="1" customWidth="1"/>
    <col min="5650" max="5650" width="17.125" style="1" customWidth="1"/>
    <col min="5651" max="5651" width="15.125" style="1" customWidth="1"/>
    <col min="5652" max="5892" width="8.875" style="1"/>
    <col min="5893" max="5893" width="4" style="1" customWidth="1"/>
    <col min="5894" max="5894" width="29.5" style="1" customWidth="1"/>
    <col min="5895" max="5895" width="39.375" style="1" customWidth="1"/>
    <col min="5896" max="5896" width="20.5" style="1" customWidth="1"/>
    <col min="5897" max="5897" width="8.875" style="1"/>
    <col min="5898" max="5898" width="9" style="1" customWidth="1"/>
    <col min="5899" max="5899" width="11.125" style="1" customWidth="1"/>
    <col min="5900" max="5900" width="10.625" style="1" customWidth="1"/>
    <col min="5901" max="5901" width="11.125" style="1" customWidth="1"/>
    <col min="5902" max="5902" width="10.375" style="1" customWidth="1"/>
    <col min="5903" max="5903" width="11.375" style="1" customWidth="1"/>
    <col min="5904" max="5904" width="18" style="1" customWidth="1"/>
    <col min="5905" max="5905" width="15.875" style="1" customWidth="1"/>
    <col min="5906" max="5906" width="17.125" style="1" customWidth="1"/>
    <col min="5907" max="5907" width="15.125" style="1" customWidth="1"/>
    <col min="5908" max="6148" width="8.875" style="1"/>
    <col min="6149" max="6149" width="4" style="1" customWidth="1"/>
    <col min="6150" max="6150" width="29.5" style="1" customWidth="1"/>
    <col min="6151" max="6151" width="39.375" style="1" customWidth="1"/>
    <col min="6152" max="6152" width="20.5" style="1" customWidth="1"/>
    <col min="6153" max="6153" width="8.875" style="1"/>
    <col min="6154" max="6154" width="9" style="1" customWidth="1"/>
    <col min="6155" max="6155" width="11.125" style="1" customWidth="1"/>
    <col min="6156" max="6156" width="10.625" style="1" customWidth="1"/>
    <col min="6157" max="6157" width="11.125" style="1" customWidth="1"/>
    <col min="6158" max="6158" width="10.375" style="1" customWidth="1"/>
    <col min="6159" max="6159" width="11.375" style="1" customWidth="1"/>
    <col min="6160" max="6160" width="18" style="1" customWidth="1"/>
    <col min="6161" max="6161" width="15.875" style="1" customWidth="1"/>
    <col min="6162" max="6162" width="17.125" style="1" customWidth="1"/>
    <col min="6163" max="6163" width="15.125" style="1" customWidth="1"/>
    <col min="6164" max="6404" width="8.875" style="1"/>
    <col min="6405" max="6405" width="4" style="1" customWidth="1"/>
    <col min="6406" max="6406" width="29.5" style="1" customWidth="1"/>
    <col min="6407" max="6407" width="39.375" style="1" customWidth="1"/>
    <col min="6408" max="6408" width="20.5" style="1" customWidth="1"/>
    <col min="6409" max="6409" width="8.875" style="1"/>
    <col min="6410" max="6410" width="9" style="1" customWidth="1"/>
    <col min="6411" max="6411" width="11.125" style="1" customWidth="1"/>
    <col min="6412" max="6412" width="10.625" style="1" customWidth="1"/>
    <col min="6413" max="6413" width="11.125" style="1" customWidth="1"/>
    <col min="6414" max="6414" width="10.375" style="1" customWidth="1"/>
    <col min="6415" max="6415" width="11.375" style="1" customWidth="1"/>
    <col min="6416" max="6416" width="18" style="1" customWidth="1"/>
    <col min="6417" max="6417" width="15.875" style="1" customWidth="1"/>
    <col min="6418" max="6418" width="17.125" style="1" customWidth="1"/>
    <col min="6419" max="6419" width="15.125" style="1" customWidth="1"/>
    <col min="6420" max="6660" width="8.875" style="1"/>
    <col min="6661" max="6661" width="4" style="1" customWidth="1"/>
    <col min="6662" max="6662" width="29.5" style="1" customWidth="1"/>
    <col min="6663" max="6663" width="39.375" style="1" customWidth="1"/>
    <col min="6664" max="6664" width="20.5" style="1" customWidth="1"/>
    <col min="6665" max="6665" width="8.875" style="1"/>
    <col min="6666" max="6666" width="9" style="1" customWidth="1"/>
    <col min="6667" max="6667" width="11.125" style="1" customWidth="1"/>
    <col min="6668" max="6668" width="10.625" style="1" customWidth="1"/>
    <col min="6669" max="6669" width="11.125" style="1" customWidth="1"/>
    <col min="6670" max="6670" width="10.375" style="1" customWidth="1"/>
    <col min="6671" max="6671" width="11.375" style="1" customWidth="1"/>
    <col min="6672" max="6672" width="18" style="1" customWidth="1"/>
    <col min="6673" max="6673" width="15.875" style="1" customWidth="1"/>
    <col min="6674" max="6674" width="17.125" style="1" customWidth="1"/>
    <col min="6675" max="6675" width="15.125" style="1" customWidth="1"/>
    <col min="6676" max="6916" width="8.875" style="1"/>
    <col min="6917" max="6917" width="4" style="1" customWidth="1"/>
    <col min="6918" max="6918" width="29.5" style="1" customWidth="1"/>
    <col min="6919" max="6919" width="39.375" style="1" customWidth="1"/>
    <col min="6920" max="6920" width="20.5" style="1" customWidth="1"/>
    <col min="6921" max="6921" width="8.875" style="1"/>
    <col min="6922" max="6922" width="9" style="1" customWidth="1"/>
    <col min="6923" max="6923" width="11.125" style="1" customWidth="1"/>
    <col min="6924" max="6924" width="10.625" style="1" customWidth="1"/>
    <col min="6925" max="6925" width="11.125" style="1" customWidth="1"/>
    <col min="6926" max="6926" width="10.375" style="1" customWidth="1"/>
    <col min="6927" max="6927" width="11.375" style="1" customWidth="1"/>
    <col min="6928" max="6928" width="18" style="1" customWidth="1"/>
    <col min="6929" max="6929" width="15.875" style="1" customWidth="1"/>
    <col min="6930" max="6930" width="17.125" style="1" customWidth="1"/>
    <col min="6931" max="6931" width="15.125" style="1" customWidth="1"/>
    <col min="6932" max="7172" width="8.875" style="1"/>
    <col min="7173" max="7173" width="4" style="1" customWidth="1"/>
    <col min="7174" max="7174" width="29.5" style="1" customWidth="1"/>
    <col min="7175" max="7175" width="39.375" style="1" customWidth="1"/>
    <col min="7176" max="7176" width="20.5" style="1" customWidth="1"/>
    <col min="7177" max="7177" width="8.875" style="1"/>
    <col min="7178" max="7178" width="9" style="1" customWidth="1"/>
    <col min="7179" max="7179" width="11.125" style="1" customWidth="1"/>
    <col min="7180" max="7180" width="10.625" style="1" customWidth="1"/>
    <col min="7181" max="7181" width="11.125" style="1" customWidth="1"/>
    <col min="7182" max="7182" width="10.375" style="1" customWidth="1"/>
    <col min="7183" max="7183" width="11.375" style="1" customWidth="1"/>
    <col min="7184" max="7184" width="18" style="1" customWidth="1"/>
    <col min="7185" max="7185" width="15.875" style="1" customWidth="1"/>
    <col min="7186" max="7186" width="17.125" style="1" customWidth="1"/>
    <col min="7187" max="7187" width="15.125" style="1" customWidth="1"/>
    <col min="7188" max="7428" width="8.875" style="1"/>
    <col min="7429" max="7429" width="4" style="1" customWidth="1"/>
    <col min="7430" max="7430" width="29.5" style="1" customWidth="1"/>
    <col min="7431" max="7431" width="39.375" style="1" customWidth="1"/>
    <col min="7432" max="7432" width="20.5" style="1" customWidth="1"/>
    <col min="7433" max="7433" width="8.875" style="1"/>
    <col min="7434" max="7434" width="9" style="1" customWidth="1"/>
    <col min="7435" max="7435" width="11.125" style="1" customWidth="1"/>
    <col min="7436" max="7436" width="10.625" style="1" customWidth="1"/>
    <col min="7437" max="7437" width="11.125" style="1" customWidth="1"/>
    <col min="7438" max="7438" width="10.375" style="1" customWidth="1"/>
    <col min="7439" max="7439" width="11.375" style="1" customWidth="1"/>
    <col min="7440" max="7440" width="18" style="1" customWidth="1"/>
    <col min="7441" max="7441" width="15.875" style="1" customWidth="1"/>
    <col min="7442" max="7442" width="17.125" style="1" customWidth="1"/>
    <col min="7443" max="7443" width="15.125" style="1" customWidth="1"/>
    <col min="7444" max="7684" width="8.875" style="1"/>
    <col min="7685" max="7685" width="4" style="1" customWidth="1"/>
    <col min="7686" max="7686" width="29.5" style="1" customWidth="1"/>
    <col min="7687" max="7687" width="39.375" style="1" customWidth="1"/>
    <col min="7688" max="7688" width="20.5" style="1" customWidth="1"/>
    <col min="7689" max="7689" width="8.875" style="1"/>
    <col min="7690" max="7690" width="9" style="1" customWidth="1"/>
    <col min="7691" max="7691" width="11.125" style="1" customWidth="1"/>
    <col min="7692" max="7692" width="10.625" style="1" customWidth="1"/>
    <col min="7693" max="7693" width="11.125" style="1" customWidth="1"/>
    <col min="7694" max="7694" width="10.375" style="1" customWidth="1"/>
    <col min="7695" max="7695" width="11.375" style="1" customWidth="1"/>
    <col min="7696" max="7696" width="18" style="1" customWidth="1"/>
    <col min="7697" max="7697" width="15.875" style="1" customWidth="1"/>
    <col min="7698" max="7698" width="17.125" style="1" customWidth="1"/>
    <col min="7699" max="7699" width="15.125" style="1" customWidth="1"/>
    <col min="7700" max="7940" width="8.875" style="1"/>
    <col min="7941" max="7941" width="4" style="1" customWidth="1"/>
    <col min="7942" max="7942" width="29.5" style="1" customWidth="1"/>
    <col min="7943" max="7943" width="39.375" style="1" customWidth="1"/>
    <col min="7944" max="7944" width="20.5" style="1" customWidth="1"/>
    <col min="7945" max="7945" width="8.875" style="1"/>
    <col min="7946" max="7946" width="9" style="1" customWidth="1"/>
    <col min="7947" max="7947" width="11.125" style="1" customWidth="1"/>
    <col min="7948" max="7948" width="10.625" style="1" customWidth="1"/>
    <col min="7949" max="7949" width="11.125" style="1" customWidth="1"/>
    <col min="7950" max="7950" width="10.375" style="1" customWidth="1"/>
    <col min="7951" max="7951" width="11.375" style="1" customWidth="1"/>
    <col min="7952" max="7952" width="18" style="1" customWidth="1"/>
    <col min="7953" max="7953" width="15.875" style="1" customWidth="1"/>
    <col min="7954" max="7954" width="17.125" style="1" customWidth="1"/>
    <col min="7955" max="7955" width="15.125" style="1" customWidth="1"/>
    <col min="7956" max="8196" width="8.875" style="1"/>
    <col min="8197" max="8197" width="4" style="1" customWidth="1"/>
    <col min="8198" max="8198" width="29.5" style="1" customWidth="1"/>
    <col min="8199" max="8199" width="39.375" style="1" customWidth="1"/>
    <col min="8200" max="8200" width="20.5" style="1" customWidth="1"/>
    <col min="8201" max="8201" width="8.875" style="1"/>
    <col min="8202" max="8202" width="9" style="1" customWidth="1"/>
    <col min="8203" max="8203" width="11.125" style="1" customWidth="1"/>
    <col min="8204" max="8204" width="10.625" style="1" customWidth="1"/>
    <col min="8205" max="8205" width="11.125" style="1" customWidth="1"/>
    <col min="8206" max="8206" width="10.375" style="1" customWidth="1"/>
    <col min="8207" max="8207" width="11.375" style="1" customWidth="1"/>
    <col min="8208" max="8208" width="18" style="1" customWidth="1"/>
    <col min="8209" max="8209" width="15.875" style="1" customWidth="1"/>
    <col min="8210" max="8210" width="17.125" style="1" customWidth="1"/>
    <col min="8211" max="8211" width="15.125" style="1" customWidth="1"/>
    <col min="8212" max="8452" width="8.875" style="1"/>
    <col min="8453" max="8453" width="4" style="1" customWidth="1"/>
    <col min="8454" max="8454" width="29.5" style="1" customWidth="1"/>
    <col min="8455" max="8455" width="39.375" style="1" customWidth="1"/>
    <col min="8456" max="8456" width="20.5" style="1" customWidth="1"/>
    <col min="8457" max="8457" width="8.875" style="1"/>
    <col min="8458" max="8458" width="9" style="1" customWidth="1"/>
    <col min="8459" max="8459" width="11.125" style="1" customWidth="1"/>
    <col min="8460" max="8460" width="10.625" style="1" customWidth="1"/>
    <col min="8461" max="8461" width="11.125" style="1" customWidth="1"/>
    <col min="8462" max="8462" width="10.375" style="1" customWidth="1"/>
    <col min="8463" max="8463" width="11.375" style="1" customWidth="1"/>
    <col min="8464" max="8464" width="18" style="1" customWidth="1"/>
    <col min="8465" max="8465" width="15.875" style="1" customWidth="1"/>
    <col min="8466" max="8466" width="17.125" style="1" customWidth="1"/>
    <col min="8467" max="8467" width="15.125" style="1" customWidth="1"/>
    <col min="8468" max="8708" width="8.875" style="1"/>
    <col min="8709" max="8709" width="4" style="1" customWidth="1"/>
    <col min="8710" max="8710" width="29.5" style="1" customWidth="1"/>
    <col min="8711" max="8711" width="39.375" style="1" customWidth="1"/>
    <col min="8712" max="8712" width="20.5" style="1" customWidth="1"/>
    <col min="8713" max="8713" width="8.875" style="1"/>
    <col min="8714" max="8714" width="9" style="1" customWidth="1"/>
    <col min="8715" max="8715" width="11.125" style="1" customWidth="1"/>
    <col min="8716" max="8716" width="10.625" style="1" customWidth="1"/>
    <col min="8717" max="8717" width="11.125" style="1" customWidth="1"/>
    <col min="8718" max="8718" width="10.375" style="1" customWidth="1"/>
    <col min="8719" max="8719" width="11.375" style="1" customWidth="1"/>
    <col min="8720" max="8720" width="18" style="1" customWidth="1"/>
    <col min="8721" max="8721" width="15.875" style="1" customWidth="1"/>
    <col min="8722" max="8722" width="17.125" style="1" customWidth="1"/>
    <col min="8723" max="8723" width="15.125" style="1" customWidth="1"/>
    <col min="8724" max="8964" width="8.875" style="1"/>
    <col min="8965" max="8965" width="4" style="1" customWidth="1"/>
    <col min="8966" max="8966" width="29.5" style="1" customWidth="1"/>
    <col min="8967" max="8967" width="39.375" style="1" customWidth="1"/>
    <col min="8968" max="8968" width="20.5" style="1" customWidth="1"/>
    <col min="8969" max="8969" width="8.875" style="1"/>
    <col min="8970" max="8970" width="9" style="1" customWidth="1"/>
    <col min="8971" max="8971" width="11.125" style="1" customWidth="1"/>
    <col min="8972" max="8972" width="10.625" style="1" customWidth="1"/>
    <col min="8973" max="8973" width="11.125" style="1" customWidth="1"/>
    <col min="8974" max="8974" width="10.375" style="1" customWidth="1"/>
    <col min="8975" max="8975" width="11.375" style="1" customWidth="1"/>
    <col min="8976" max="8976" width="18" style="1" customWidth="1"/>
    <col min="8977" max="8977" width="15.875" style="1" customWidth="1"/>
    <col min="8978" max="8978" width="17.125" style="1" customWidth="1"/>
    <col min="8979" max="8979" width="15.125" style="1" customWidth="1"/>
    <col min="8980" max="9220" width="8.875" style="1"/>
    <col min="9221" max="9221" width="4" style="1" customWidth="1"/>
    <col min="9222" max="9222" width="29.5" style="1" customWidth="1"/>
    <col min="9223" max="9223" width="39.375" style="1" customWidth="1"/>
    <col min="9224" max="9224" width="20.5" style="1" customWidth="1"/>
    <col min="9225" max="9225" width="8.875" style="1"/>
    <col min="9226" max="9226" width="9" style="1" customWidth="1"/>
    <col min="9227" max="9227" width="11.125" style="1" customWidth="1"/>
    <col min="9228" max="9228" width="10.625" style="1" customWidth="1"/>
    <col min="9229" max="9229" width="11.125" style="1" customWidth="1"/>
    <col min="9230" max="9230" width="10.375" style="1" customWidth="1"/>
    <col min="9231" max="9231" width="11.375" style="1" customWidth="1"/>
    <col min="9232" max="9232" width="18" style="1" customWidth="1"/>
    <col min="9233" max="9233" width="15.875" style="1" customWidth="1"/>
    <col min="9234" max="9234" width="17.125" style="1" customWidth="1"/>
    <col min="9235" max="9235" width="15.125" style="1" customWidth="1"/>
    <col min="9236" max="9476" width="8.875" style="1"/>
    <col min="9477" max="9477" width="4" style="1" customWidth="1"/>
    <col min="9478" max="9478" width="29.5" style="1" customWidth="1"/>
    <col min="9479" max="9479" width="39.375" style="1" customWidth="1"/>
    <col min="9480" max="9480" width="20.5" style="1" customWidth="1"/>
    <col min="9481" max="9481" width="8.875" style="1"/>
    <col min="9482" max="9482" width="9" style="1" customWidth="1"/>
    <col min="9483" max="9483" width="11.125" style="1" customWidth="1"/>
    <col min="9484" max="9484" width="10.625" style="1" customWidth="1"/>
    <col min="9485" max="9485" width="11.125" style="1" customWidth="1"/>
    <col min="9486" max="9486" width="10.375" style="1" customWidth="1"/>
    <col min="9487" max="9487" width="11.375" style="1" customWidth="1"/>
    <col min="9488" max="9488" width="18" style="1" customWidth="1"/>
    <col min="9489" max="9489" width="15.875" style="1" customWidth="1"/>
    <col min="9490" max="9490" width="17.125" style="1" customWidth="1"/>
    <col min="9491" max="9491" width="15.125" style="1" customWidth="1"/>
    <col min="9492" max="9732" width="8.875" style="1"/>
    <col min="9733" max="9733" width="4" style="1" customWidth="1"/>
    <col min="9734" max="9734" width="29.5" style="1" customWidth="1"/>
    <col min="9735" max="9735" width="39.375" style="1" customWidth="1"/>
    <col min="9736" max="9736" width="20.5" style="1" customWidth="1"/>
    <col min="9737" max="9737" width="8.875" style="1"/>
    <col min="9738" max="9738" width="9" style="1" customWidth="1"/>
    <col min="9739" max="9739" width="11.125" style="1" customWidth="1"/>
    <col min="9740" max="9740" width="10.625" style="1" customWidth="1"/>
    <col min="9741" max="9741" width="11.125" style="1" customWidth="1"/>
    <col min="9742" max="9742" width="10.375" style="1" customWidth="1"/>
    <col min="9743" max="9743" width="11.375" style="1" customWidth="1"/>
    <col min="9744" max="9744" width="18" style="1" customWidth="1"/>
    <col min="9745" max="9745" width="15.875" style="1" customWidth="1"/>
    <col min="9746" max="9746" width="17.125" style="1" customWidth="1"/>
    <col min="9747" max="9747" width="15.125" style="1" customWidth="1"/>
    <col min="9748" max="9988" width="8.875" style="1"/>
    <col min="9989" max="9989" width="4" style="1" customWidth="1"/>
    <col min="9990" max="9990" width="29.5" style="1" customWidth="1"/>
    <col min="9991" max="9991" width="39.375" style="1" customWidth="1"/>
    <col min="9992" max="9992" width="20.5" style="1" customWidth="1"/>
    <col min="9993" max="9993" width="8.875" style="1"/>
    <col min="9994" max="9994" width="9" style="1" customWidth="1"/>
    <col min="9995" max="9995" width="11.125" style="1" customWidth="1"/>
    <col min="9996" max="9996" width="10.625" style="1" customWidth="1"/>
    <col min="9997" max="9997" width="11.125" style="1" customWidth="1"/>
    <col min="9998" max="9998" width="10.375" style="1" customWidth="1"/>
    <col min="9999" max="9999" width="11.375" style="1" customWidth="1"/>
    <col min="10000" max="10000" width="18" style="1" customWidth="1"/>
    <col min="10001" max="10001" width="15.875" style="1" customWidth="1"/>
    <col min="10002" max="10002" width="17.125" style="1" customWidth="1"/>
    <col min="10003" max="10003" width="15.125" style="1" customWidth="1"/>
    <col min="10004" max="10244" width="8.875" style="1"/>
    <col min="10245" max="10245" width="4" style="1" customWidth="1"/>
    <col min="10246" max="10246" width="29.5" style="1" customWidth="1"/>
    <col min="10247" max="10247" width="39.375" style="1" customWidth="1"/>
    <col min="10248" max="10248" width="20.5" style="1" customWidth="1"/>
    <col min="10249" max="10249" width="8.875" style="1"/>
    <col min="10250" max="10250" width="9" style="1" customWidth="1"/>
    <col min="10251" max="10251" width="11.125" style="1" customWidth="1"/>
    <col min="10252" max="10252" width="10.625" style="1" customWidth="1"/>
    <col min="10253" max="10253" width="11.125" style="1" customWidth="1"/>
    <col min="10254" max="10254" width="10.375" style="1" customWidth="1"/>
    <col min="10255" max="10255" width="11.375" style="1" customWidth="1"/>
    <col min="10256" max="10256" width="18" style="1" customWidth="1"/>
    <col min="10257" max="10257" width="15.875" style="1" customWidth="1"/>
    <col min="10258" max="10258" width="17.125" style="1" customWidth="1"/>
    <col min="10259" max="10259" width="15.125" style="1" customWidth="1"/>
    <col min="10260" max="10500" width="8.875" style="1"/>
    <col min="10501" max="10501" width="4" style="1" customWidth="1"/>
    <col min="10502" max="10502" width="29.5" style="1" customWidth="1"/>
    <col min="10503" max="10503" width="39.375" style="1" customWidth="1"/>
    <col min="10504" max="10504" width="20.5" style="1" customWidth="1"/>
    <col min="10505" max="10505" width="8.875" style="1"/>
    <col min="10506" max="10506" width="9" style="1" customWidth="1"/>
    <col min="10507" max="10507" width="11.125" style="1" customWidth="1"/>
    <col min="10508" max="10508" width="10.625" style="1" customWidth="1"/>
    <col min="10509" max="10509" width="11.125" style="1" customWidth="1"/>
    <col min="10510" max="10510" width="10.375" style="1" customWidth="1"/>
    <col min="10511" max="10511" width="11.375" style="1" customWidth="1"/>
    <col min="10512" max="10512" width="18" style="1" customWidth="1"/>
    <col min="10513" max="10513" width="15.875" style="1" customWidth="1"/>
    <col min="10514" max="10514" width="17.125" style="1" customWidth="1"/>
    <col min="10515" max="10515" width="15.125" style="1" customWidth="1"/>
    <col min="10516" max="10756" width="8.875" style="1"/>
    <col min="10757" max="10757" width="4" style="1" customWidth="1"/>
    <col min="10758" max="10758" width="29.5" style="1" customWidth="1"/>
    <col min="10759" max="10759" width="39.375" style="1" customWidth="1"/>
    <col min="10760" max="10760" width="20.5" style="1" customWidth="1"/>
    <col min="10761" max="10761" width="8.875" style="1"/>
    <col min="10762" max="10762" width="9" style="1" customWidth="1"/>
    <col min="10763" max="10763" width="11.125" style="1" customWidth="1"/>
    <col min="10764" max="10764" width="10.625" style="1" customWidth="1"/>
    <col min="10765" max="10765" width="11.125" style="1" customWidth="1"/>
    <col min="10766" max="10766" width="10.375" style="1" customWidth="1"/>
    <col min="10767" max="10767" width="11.375" style="1" customWidth="1"/>
    <col min="10768" max="10768" width="18" style="1" customWidth="1"/>
    <col min="10769" max="10769" width="15.875" style="1" customWidth="1"/>
    <col min="10770" max="10770" width="17.125" style="1" customWidth="1"/>
    <col min="10771" max="10771" width="15.125" style="1" customWidth="1"/>
    <col min="10772" max="11012" width="8.875" style="1"/>
    <col min="11013" max="11013" width="4" style="1" customWidth="1"/>
    <col min="11014" max="11014" width="29.5" style="1" customWidth="1"/>
    <col min="11015" max="11015" width="39.375" style="1" customWidth="1"/>
    <col min="11016" max="11016" width="20.5" style="1" customWidth="1"/>
    <col min="11017" max="11017" width="8.875" style="1"/>
    <col min="11018" max="11018" width="9" style="1" customWidth="1"/>
    <col min="11019" max="11019" width="11.125" style="1" customWidth="1"/>
    <col min="11020" max="11020" width="10.625" style="1" customWidth="1"/>
    <col min="11021" max="11021" width="11.125" style="1" customWidth="1"/>
    <col min="11022" max="11022" width="10.375" style="1" customWidth="1"/>
    <col min="11023" max="11023" width="11.375" style="1" customWidth="1"/>
    <col min="11024" max="11024" width="18" style="1" customWidth="1"/>
    <col min="11025" max="11025" width="15.875" style="1" customWidth="1"/>
    <col min="11026" max="11026" width="17.125" style="1" customWidth="1"/>
    <col min="11027" max="11027" width="15.125" style="1" customWidth="1"/>
    <col min="11028" max="11268" width="8.875" style="1"/>
    <col min="11269" max="11269" width="4" style="1" customWidth="1"/>
    <col min="11270" max="11270" width="29.5" style="1" customWidth="1"/>
    <col min="11271" max="11271" width="39.375" style="1" customWidth="1"/>
    <col min="11272" max="11272" width="20.5" style="1" customWidth="1"/>
    <col min="11273" max="11273" width="8.875" style="1"/>
    <col min="11274" max="11274" width="9" style="1" customWidth="1"/>
    <col min="11275" max="11275" width="11.125" style="1" customWidth="1"/>
    <col min="11276" max="11276" width="10.625" style="1" customWidth="1"/>
    <col min="11277" max="11277" width="11.125" style="1" customWidth="1"/>
    <col min="11278" max="11278" width="10.375" style="1" customWidth="1"/>
    <col min="11279" max="11279" width="11.375" style="1" customWidth="1"/>
    <col min="11280" max="11280" width="18" style="1" customWidth="1"/>
    <col min="11281" max="11281" width="15.875" style="1" customWidth="1"/>
    <col min="11282" max="11282" width="17.125" style="1" customWidth="1"/>
    <col min="11283" max="11283" width="15.125" style="1" customWidth="1"/>
    <col min="11284" max="11524" width="8.875" style="1"/>
    <col min="11525" max="11525" width="4" style="1" customWidth="1"/>
    <col min="11526" max="11526" width="29.5" style="1" customWidth="1"/>
    <col min="11527" max="11527" width="39.375" style="1" customWidth="1"/>
    <col min="11528" max="11528" width="20.5" style="1" customWidth="1"/>
    <col min="11529" max="11529" width="8.875" style="1"/>
    <col min="11530" max="11530" width="9" style="1" customWidth="1"/>
    <col min="11531" max="11531" width="11.125" style="1" customWidth="1"/>
    <col min="11532" max="11532" width="10.625" style="1" customWidth="1"/>
    <col min="11533" max="11533" width="11.125" style="1" customWidth="1"/>
    <col min="11534" max="11534" width="10.375" style="1" customWidth="1"/>
    <col min="11535" max="11535" width="11.375" style="1" customWidth="1"/>
    <col min="11536" max="11536" width="18" style="1" customWidth="1"/>
    <col min="11537" max="11537" width="15.875" style="1" customWidth="1"/>
    <col min="11538" max="11538" width="17.125" style="1" customWidth="1"/>
    <col min="11539" max="11539" width="15.125" style="1" customWidth="1"/>
    <col min="11540" max="11780" width="8.875" style="1"/>
    <col min="11781" max="11781" width="4" style="1" customWidth="1"/>
    <col min="11782" max="11782" width="29.5" style="1" customWidth="1"/>
    <col min="11783" max="11783" width="39.375" style="1" customWidth="1"/>
    <col min="11784" max="11784" width="20.5" style="1" customWidth="1"/>
    <col min="11785" max="11785" width="8.875" style="1"/>
    <col min="11786" max="11786" width="9" style="1" customWidth="1"/>
    <col min="11787" max="11787" width="11.125" style="1" customWidth="1"/>
    <col min="11788" max="11788" width="10.625" style="1" customWidth="1"/>
    <col min="11789" max="11789" width="11.125" style="1" customWidth="1"/>
    <col min="11790" max="11790" width="10.375" style="1" customWidth="1"/>
    <col min="11791" max="11791" width="11.375" style="1" customWidth="1"/>
    <col min="11792" max="11792" width="18" style="1" customWidth="1"/>
    <col min="11793" max="11793" width="15.875" style="1" customWidth="1"/>
    <col min="11794" max="11794" width="17.125" style="1" customWidth="1"/>
    <col min="11795" max="11795" width="15.125" style="1" customWidth="1"/>
    <col min="11796" max="12036" width="8.875" style="1"/>
    <col min="12037" max="12037" width="4" style="1" customWidth="1"/>
    <col min="12038" max="12038" width="29.5" style="1" customWidth="1"/>
    <col min="12039" max="12039" width="39.375" style="1" customWidth="1"/>
    <col min="12040" max="12040" width="20.5" style="1" customWidth="1"/>
    <col min="12041" max="12041" width="8.875" style="1"/>
    <col min="12042" max="12042" width="9" style="1" customWidth="1"/>
    <col min="12043" max="12043" width="11.125" style="1" customWidth="1"/>
    <col min="12044" max="12044" width="10.625" style="1" customWidth="1"/>
    <col min="12045" max="12045" width="11.125" style="1" customWidth="1"/>
    <col min="12046" max="12046" width="10.375" style="1" customWidth="1"/>
    <col min="12047" max="12047" width="11.375" style="1" customWidth="1"/>
    <col min="12048" max="12048" width="18" style="1" customWidth="1"/>
    <col min="12049" max="12049" width="15.875" style="1" customWidth="1"/>
    <col min="12050" max="12050" width="17.125" style="1" customWidth="1"/>
    <col min="12051" max="12051" width="15.125" style="1" customWidth="1"/>
    <col min="12052" max="12292" width="8.875" style="1"/>
    <col min="12293" max="12293" width="4" style="1" customWidth="1"/>
    <col min="12294" max="12294" width="29.5" style="1" customWidth="1"/>
    <col min="12295" max="12295" width="39.375" style="1" customWidth="1"/>
    <col min="12296" max="12296" width="20.5" style="1" customWidth="1"/>
    <col min="12297" max="12297" width="8.875" style="1"/>
    <col min="12298" max="12298" width="9" style="1" customWidth="1"/>
    <col min="12299" max="12299" width="11.125" style="1" customWidth="1"/>
    <col min="12300" max="12300" width="10.625" style="1" customWidth="1"/>
    <col min="12301" max="12301" width="11.125" style="1" customWidth="1"/>
    <col min="12302" max="12302" width="10.375" style="1" customWidth="1"/>
    <col min="12303" max="12303" width="11.375" style="1" customWidth="1"/>
    <col min="12304" max="12304" width="18" style="1" customWidth="1"/>
    <col min="12305" max="12305" width="15.875" style="1" customWidth="1"/>
    <col min="12306" max="12306" width="17.125" style="1" customWidth="1"/>
    <col min="12307" max="12307" width="15.125" style="1" customWidth="1"/>
    <col min="12308" max="12548" width="8.875" style="1"/>
    <col min="12549" max="12549" width="4" style="1" customWidth="1"/>
    <col min="12550" max="12550" width="29.5" style="1" customWidth="1"/>
    <col min="12551" max="12551" width="39.375" style="1" customWidth="1"/>
    <col min="12552" max="12552" width="20.5" style="1" customWidth="1"/>
    <col min="12553" max="12553" width="8.875" style="1"/>
    <col min="12554" max="12554" width="9" style="1" customWidth="1"/>
    <col min="12555" max="12555" width="11.125" style="1" customWidth="1"/>
    <col min="12556" max="12556" width="10.625" style="1" customWidth="1"/>
    <col min="12557" max="12557" width="11.125" style="1" customWidth="1"/>
    <col min="12558" max="12558" width="10.375" style="1" customWidth="1"/>
    <col min="12559" max="12559" width="11.375" style="1" customWidth="1"/>
    <col min="12560" max="12560" width="18" style="1" customWidth="1"/>
    <col min="12561" max="12561" width="15.875" style="1" customWidth="1"/>
    <col min="12562" max="12562" width="17.125" style="1" customWidth="1"/>
    <col min="12563" max="12563" width="15.125" style="1" customWidth="1"/>
    <col min="12564" max="12804" width="8.875" style="1"/>
    <col min="12805" max="12805" width="4" style="1" customWidth="1"/>
    <col min="12806" max="12806" width="29.5" style="1" customWidth="1"/>
    <col min="12807" max="12807" width="39.375" style="1" customWidth="1"/>
    <col min="12808" max="12808" width="20.5" style="1" customWidth="1"/>
    <col min="12809" max="12809" width="8.875" style="1"/>
    <col min="12810" max="12810" width="9" style="1" customWidth="1"/>
    <col min="12811" max="12811" width="11.125" style="1" customWidth="1"/>
    <col min="12812" max="12812" width="10.625" style="1" customWidth="1"/>
    <col min="12813" max="12813" width="11.125" style="1" customWidth="1"/>
    <col min="12814" max="12814" width="10.375" style="1" customWidth="1"/>
    <col min="12815" max="12815" width="11.375" style="1" customWidth="1"/>
    <col min="12816" max="12816" width="18" style="1" customWidth="1"/>
    <col min="12817" max="12817" width="15.875" style="1" customWidth="1"/>
    <col min="12818" max="12818" width="17.125" style="1" customWidth="1"/>
    <col min="12819" max="12819" width="15.125" style="1" customWidth="1"/>
    <col min="12820" max="13060" width="8.875" style="1"/>
    <col min="13061" max="13061" width="4" style="1" customWidth="1"/>
    <col min="13062" max="13062" width="29.5" style="1" customWidth="1"/>
    <col min="13063" max="13063" width="39.375" style="1" customWidth="1"/>
    <col min="13064" max="13064" width="20.5" style="1" customWidth="1"/>
    <col min="13065" max="13065" width="8.875" style="1"/>
    <col min="13066" max="13066" width="9" style="1" customWidth="1"/>
    <col min="13067" max="13067" width="11.125" style="1" customWidth="1"/>
    <col min="13068" max="13068" width="10.625" style="1" customWidth="1"/>
    <col min="13069" max="13069" width="11.125" style="1" customWidth="1"/>
    <col min="13070" max="13070" width="10.375" style="1" customWidth="1"/>
    <col min="13071" max="13071" width="11.375" style="1" customWidth="1"/>
    <col min="13072" max="13072" width="18" style="1" customWidth="1"/>
    <col min="13073" max="13073" width="15.875" style="1" customWidth="1"/>
    <col min="13074" max="13074" width="17.125" style="1" customWidth="1"/>
    <col min="13075" max="13075" width="15.125" style="1" customWidth="1"/>
    <col min="13076" max="13316" width="8.875" style="1"/>
    <col min="13317" max="13317" width="4" style="1" customWidth="1"/>
    <col min="13318" max="13318" width="29.5" style="1" customWidth="1"/>
    <col min="13319" max="13319" width="39.375" style="1" customWidth="1"/>
    <col min="13320" max="13320" width="20.5" style="1" customWidth="1"/>
    <col min="13321" max="13321" width="8.875" style="1"/>
    <col min="13322" max="13322" width="9" style="1" customWidth="1"/>
    <col min="13323" max="13323" width="11.125" style="1" customWidth="1"/>
    <col min="13324" max="13324" width="10.625" style="1" customWidth="1"/>
    <col min="13325" max="13325" width="11.125" style="1" customWidth="1"/>
    <col min="13326" max="13326" width="10.375" style="1" customWidth="1"/>
    <col min="13327" max="13327" width="11.375" style="1" customWidth="1"/>
    <col min="13328" max="13328" width="18" style="1" customWidth="1"/>
    <col min="13329" max="13329" width="15.875" style="1" customWidth="1"/>
    <col min="13330" max="13330" width="17.125" style="1" customWidth="1"/>
    <col min="13331" max="13331" width="15.125" style="1" customWidth="1"/>
    <col min="13332" max="13572" width="8.875" style="1"/>
    <col min="13573" max="13573" width="4" style="1" customWidth="1"/>
    <col min="13574" max="13574" width="29.5" style="1" customWidth="1"/>
    <col min="13575" max="13575" width="39.375" style="1" customWidth="1"/>
    <col min="13576" max="13576" width="20.5" style="1" customWidth="1"/>
    <col min="13577" max="13577" width="8.875" style="1"/>
    <col min="13578" max="13578" width="9" style="1" customWidth="1"/>
    <col min="13579" max="13579" width="11.125" style="1" customWidth="1"/>
    <col min="13580" max="13580" width="10.625" style="1" customWidth="1"/>
    <col min="13581" max="13581" width="11.125" style="1" customWidth="1"/>
    <col min="13582" max="13582" width="10.375" style="1" customWidth="1"/>
    <col min="13583" max="13583" width="11.375" style="1" customWidth="1"/>
    <col min="13584" max="13584" width="18" style="1" customWidth="1"/>
    <col min="13585" max="13585" width="15.875" style="1" customWidth="1"/>
    <col min="13586" max="13586" width="17.125" style="1" customWidth="1"/>
    <col min="13587" max="13587" width="15.125" style="1" customWidth="1"/>
    <col min="13588" max="13828" width="8.875" style="1"/>
    <col min="13829" max="13829" width="4" style="1" customWidth="1"/>
    <col min="13830" max="13830" width="29.5" style="1" customWidth="1"/>
    <col min="13831" max="13831" width="39.375" style="1" customWidth="1"/>
    <col min="13832" max="13832" width="20.5" style="1" customWidth="1"/>
    <col min="13833" max="13833" width="8.875" style="1"/>
    <col min="13834" max="13834" width="9" style="1" customWidth="1"/>
    <col min="13835" max="13835" width="11.125" style="1" customWidth="1"/>
    <col min="13836" max="13836" width="10.625" style="1" customWidth="1"/>
    <col min="13837" max="13837" width="11.125" style="1" customWidth="1"/>
    <col min="13838" max="13838" width="10.375" style="1" customWidth="1"/>
    <col min="13839" max="13839" width="11.375" style="1" customWidth="1"/>
    <col min="13840" max="13840" width="18" style="1" customWidth="1"/>
    <col min="13841" max="13841" width="15.875" style="1" customWidth="1"/>
    <col min="13842" max="13842" width="17.125" style="1" customWidth="1"/>
    <col min="13843" max="13843" width="15.125" style="1" customWidth="1"/>
    <col min="13844" max="14084" width="8.875" style="1"/>
    <col min="14085" max="14085" width="4" style="1" customWidth="1"/>
    <col min="14086" max="14086" width="29.5" style="1" customWidth="1"/>
    <col min="14087" max="14087" width="39.375" style="1" customWidth="1"/>
    <col min="14088" max="14088" width="20.5" style="1" customWidth="1"/>
    <col min="14089" max="14089" width="8.875" style="1"/>
    <col min="14090" max="14090" width="9" style="1" customWidth="1"/>
    <col min="14091" max="14091" width="11.125" style="1" customWidth="1"/>
    <col min="14092" max="14092" width="10.625" style="1" customWidth="1"/>
    <col min="14093" max="14093" width="11.125" style="1" customWidth="1"/>
    <col min="14094" max="14094" width="10.375" style="1" customWidth="1"/>
    <col min="14095" max="14095" width="11.375" style="1" customWidth="1"/>
    <col min="14096" max="14096" width="18" style="1" customWidth="1"/>
    <col min="14097" max="14097" width="15.875" style="1" customWidth="1"/>
    <col min="14098" max="14098" width="17.125" style="1" customWidth="1"/>
    <col min="14099" max="14099" width="15.125" style="1" customWidth="1"/>
    <col min="14100" max="14340" width="8.875" style="1"/>
    <col min="14341" max="14341" width="4" style="1" customWidth="1"/>
    <col min="14342" max="14342" width="29.5" style="1" customWidth="1"/>
    <col min="14343" max="14343" width="39.375" style="1" customWidth="1"/>
    <col min="14344" max="14344" width="20.5" style="1" customWidth="1"/>
    <col min="14345" max="14345" width="8.875" style="1"/>
    <col min="14346" max="14346" width="9" style="1" customWidth="1"/>
    <col min="14347" max="14347" width="11.125" style="1" customWidth="1"/>
    <col min="14348" max="14348" width="10.625" style="1" customWidth="1"/>
    <col min="14349" max="14349" width="11.125" style="1" customWidth="1"/>
    <col min="14350" max="14350" width="10.375" style="1" customWidth="1"/>
    <col min="14351" max="14351" width="11.375" style="1" customWidth="1"/>
    <col min="14352" max="14352" width="18" style="1" customWidth="1"/>
    <col min="14353" max="14353" width="15.875" style="1" customWidth="1"/>
    <col min="14354" max="14354" width="17.125" style="1" customWidth="1"/>
    <col min="14355" max="14355" width="15.125" style="1" customWidth="1"/>
    <col min="14356" max="14596" width="8.875" style="1"/>
    <col min="14597" max="14597" width="4" style="1" customWidth="1"/>
    <col min="14598" max="14598" width="29.5" style="1" customWidth="1"/>
    <col min="14599" max="14599" width="39.375" style="1" customWidth="1"/>
    <col min="14600" max="14600" width="20.5" style="1" customWidth="1"/>
    <col min="14601" max="14601" width="8.875" style="1"/>
    <col min="14602" max="14602" width="9" style="1" customWidth="1"/>
    <col min="14603" max="14603" width="11.125" style="1" customWidth="1"/>
    <col min="14604" max="14604" width="10.625" style="1" customWidth="1"/>
    <col min="14605" max="14605" width="11.125" style="1" customWidth="1"/>
    <col min="14606" max="14606" width="10.375" style="1" customWidth="1"/>
    <col min="14607" max="14607" width="11.375" style="1" customWidth="1"/>
    <col min="14608" max="14608" width="18" style="1" customWidth="1"/>
    <col min="14609" max="14609" width="15.875" style="1" customWidth="1"/>
    <col min="14610" max="14610" width="17.125" style="1" customWidth="1"/>
    <col min="14611" max="14611" width="15.125" style="1" customWidth="1"/>
    <col min="14612" max="14852" width="8.875" style="1"/>
    <col min="14853" max="14853" width="4" style="1" customWidth="1"/>
    <col min="14854" max="14854" width="29.5" style="1" customWidth="1"/>
    <col min="14855" max="14855" width="39.375" style="1" customWidth="1"/>
    <col min="14856" max="14856" width="20.5" style="1" customWidth="1"/>
    <col min="14857" max="14857" width="8.875" style="1"/>
    <col min="14858" max="14858" width="9" style="1" customWidth="1"/>
    <col min="14859" max="14859" width="11.125" style="1" customWidth="1"/>
    <col min="14860" max="14860" width="10.625" style="1" customWidth="1"/>
    <col min="14861" max="14861" width="11.125" style="1" customWidth="1"/>
    <col min="14862" max="14862" width="10.375" style="1" customWidth="1"/>
    <col min="14863" max="14863" width="11.375" style="1" customWidth="1"/>
    <col min="14864" max="14864" width="18" style="1" customWidth="1"/>
    <col min="14865" max="14865" width="15.875" style="1" customWidth="1"/>
    <col min="14866" max="14866" width="17.125" style="1" customWidth="1"/>
    <col min="14867" max="14867" width="15.125" style="1" customWidth="1"/>
    <col min="14868" max="15108" width="8.875" style="1"/>
    <col min="15109" max="15109" width="4" style="1" customWidth="1"/>
    <col min="15110" max="15110" width="29.5" style="1" customWidth="1"/>
    <col min="15111" max="15111" width="39.375" style="1" customWidth="1"/>
    <col min="15112" max="15112" width="20.5" style="1" customWidth="1"/>
    <col min="15113" max="15113" width="8.875" style="1"/>
    <col min="15114" max="15114" width="9" style="1" customWidth="1"/>
    <col min="15115" max="15115" width="11.125" style="1" customWidth="1"/>
    <col min="15116" max="15116" width="10.625" style="1" customWidth="1"/>
    <col min="15117" max="15117" width="11.125" style="1" customWidth="1"/>
    <col min="15118" max="15118" width="10.375" style="1" customWidth="1"/>
    <col min="15119" max="15119" width="11.375" style="1" customWidth="1"/>
    <col min="15120" max="15120" width="18" style="1" customWidth="1"/>
    <col min="15121" max="15121" width="15.875" style="1" customWidth="1"/>
    <col min="15122" max="15122" width="17.125" style="1" customWidth="1"/>
    <col min="15123" max="15123" width="15.125" style="1" customWidth="1"/>
    <col min="15124" max="15364" width="8.875" style="1"/>
    <col min="15365" max="15365" width="4" style="1" customWidth="1"/>
    <col min="15366" max="15366" width="29.5" style="1" customWidth="1"/>
    <col min="15367" max="15367" width="39.375" style="1" customWidth="1"/>
    <col min="15368" max="15368" width="20.5" style="1" customWidth="1"/>
    <col min="15369" max="15369" width="8.875" style="1"/>
    <col min="15370" max="15370" width="9" style="1" customWidth="1"/>
    <col min="15371" max="15371" width="11.125" style="1" customWidth="1"/>
    <col min="15372" max="15372" width="10.625" style="1" customWidth="1"/>
    <col min="15373" max="15373" width="11.125" style="1" customWidth="1"/>
    <col min="15374" max="15374" width="10.375" style="1" customWidth="1"/>
    <col min="15375" max="15375" width="11.375" style="1" customWidth="1"/>
    <col min="15376" max="15376" width="18" style="1" customWidth="1"/>
    <col min="15377" max="15377" width="15.875" style="1" customWidth="1"/>
    <col min="15378" max="15378" width="17.125" style="1" customWidth="1"/>
    <col min="15379" max="15379" width="15.125" style="1" customWidth="1"/>
    <col min="15380" max="15620" width="8.875" style="1"/>
    <col min="15621" max="15621" width="4" style="1" customWidth="1"/>
    <col min="15622" max="15622" width="29.5" style="1" customWidth="1"/>
    <col min="15623" max="15623" width="39.375" style="1" customWidth="1"/>
    <col min="15624" max="15624" width="20.5" style="1" customWidth="1"/>
    <col min="15625" max="15625" width="8.875" style="1"/>
    <col min="15626" max="15626" width="9" style="1" customWidth="1"/>
    <col min="15627" max="15627" width="11.125" style="1" customWidth="1"/>
    <col min="15628" max="15628" width="10.625" style="1" customWidth="1"/>
    <col min="15629" max="15629" width="11.125" style="1" customWidth="1"/>
    <col min="15630" max="15630" width="10.375" style="1" customWidth="1"/>
    <col min="15631" max="15631" width="11.375" style="1" customWidth="1"/>
    <col min="15632" max="15632" width="18" style="1" customWidth="1"/>
    <col min="15633" max="15633" width="15.875" style="1" customWidth="1"/>
    <col min="15634" max="15634" width="17.125" style="1" customWidth="1"/>
    <col min="15635" max="15635" width="15.125" style="1" customWidth="1"/>
    <col min="15636" max="15876" width="8.875" style="1"/>
    <col min="15877" max="15877" width="4" style="1" customWidth="1"/>
    <col min="15878" max="15878" width="29.5" style="1" customWidth="1"/>
    <col min="15879" max="15879" width="39.375" style="1" customWidth="1"/>
    <col min="15880" max="15880" width="20.5" style="1" customWidth="1"/>
    <col min="15881" max="15881" width="8.875" style="1"/>
    <col min="15882" max="15882" width="9" style="1" customWidth="1"/>
    <col min="15883" max="15883" width="11.125" style="1" customWidth="1"/>
    <col min="15884" max="15884" width="10.625" style="1" customWidth="1"/>
    <col min="15885" max="15885" width="11.125" style="1" customWidth="1"/>
    <col min="15886" max="15886" width="10.375" style="1" customWidth="1"/>
    <col min="15887" max="15887" width="11.375" style="1" customWidth="1"/>
    <col min="15888" max="15888" width="18" style="1" customWidth="1"/>
    <col min="15889" max="15889" width="15.875" style="1" customWidth="1"/>
    <col min="15890" max="15890" width="17.125" style="1" customWidth="1"/>
    <col min="15891" max="15891" width="15.125" style="1" customWidth="1"/>
    <col min="15892" max="16132" width="8.875" style="1"/>
    <col min="16133" max="16133" width="4" style="1" customWidth="1"/>
    <col min="16134" max="16134" width="29.5" style="1" customWidth="1"/>
    <col min="16135" max="16135" width="39.375" style="1" customWidth="1"/>
    <col min="16136" max="16136" width="20.5" style="1" customWidth="1"/>
    <col min="16137" max="16137" width="8.875" style="1"/>
    <col min="16138" max="16138" width="9" style="1" customWidth="1"/>
    <col min="16139" max="16139" width="11.125" style="1" customWidth="1"/>
    <col min="16140" max="16140" width="10.625" style="1" customWidth="1"/>
    <col min="16141" max="16141" width="11.125" style="1" customWidth="1"/>
    <col min="16142" max="16142" width="10.375" style="1" customWidth="1"/>
    <col min="16143" max="16143" width="11.375" style="1" customWidth="1"/>
    <col min="16144" max="16144" width="18" style="1" customWidth="1"/>
    <col min="16145" max="16145" width="15.875" style="1" customWidth="1"/>
    <col min="16146" max="16146" width="17.125" style="1" customWidth="1"/>
    <col min="16147" max="16147" width="15.125" style="1" customWidth="1"/>
    <col min="16148" max="16384" width="8.875" style="1"/>
  </cols>
  <sheetData>
    <row r="1" spans="1:81" x14ac:dyDescent="0.2">
      <c r="A1" s="232" t="s">
        <v>223</v>
      </c>
      <c r="B1" s="232"/>
      <c r="C1" s="232"/>
      <c r="D1" s="232"/>
      <c r="E1" s="232"/>
      <c r="F1" s="232"/>
      <c r="G1" s="232"/>
      <c r="H1" s="232"/>
      <c r="I1" s="232"/>
      <c r="J1" s="232"/>
      <c r="K1" s="232"/>
      <c r="L1" s="232"/>
      <c r="M1" s="232"/>
      <c r="N1" s="232"/>
      <c r="O1" s="232"/>
      <c r="P1" s="232"/>
      <c r="Q1" s="232"/>
      <c r="R1" s="232"/>
      <c r="S1" s="232"/>
    </row>
    <row r="2" spans="1:81" x14ac:dyDescent="0.2">
      <c r="A2" s="233" t="s">
        <v>250</v>
      </c>
      <c r="B2" s="233"/>
      <c r="C2" s="233"/>
      <c r="D2" s="233"/>
      <c r="E2" s="233"/>
      <c r="F2" s="233"/>
      <c r="G2" s="233"/>
      <c r="H2" s="233"/>
      <c r="I2" s="233"/>
      <c r="J2" s="233"/>
      <c r="K2" s="233"/>
      <c r="L2" s="233"/>
      <c r="M2" s="233"/>
      <c r="N2" s="233"/>
      <c r="O2" s="233"/>
      <c r="P2" s="233"/>
      <c r="Q2" s="233"/>
      <c r="R2" s="233"/>
      <c r="S2" s="233"/>
    </row>
    <row r="3" spans="1:81" x14ac:dyDescent="0.2">
      <c r="A3" s="233" t="s">
        <v>258</v>
      </c>
      <c r="B3" s="233"/>
      <c r="C3" s="233"/>
      <c r="D3" s="233"/>
      <c r="E3" s="233"/>
      <c r="F3" s="233"/>
      <c r="G3" s="233"/>
      <c r="H3" s="233"/>
      <c r="I3" s="233"/>
      <c r="J3" s="233"/>
      <c r="K3" s="233"/>
      <c r="L3" s="233"/>
      <c r="M3" s="233"/>
      <c r="N3" s="233"/>
      <c r="O3" s="233"/>
      <c r="P3" s="233"/>
      <c r="Q3" s="233"/>
      <c r="R3" s="233"/>
      <c r="S3" s="233"/>
    </row>
    <row r="4" spans="1:81" x14ac:dyDescent="0.2">
      <c r="A4" s="2"/>
      <c r="B4" s="2"/>
      <c r="C4" s="2"/>
      <c r="D4" s="2"/>
      <c r="E4" s="2"/>
      <c r="F4" s="2"/>
      <c r="G4" s="2"/>
      <c r="H4" s="2"/>
      <c r="I4" s="2"/>
      <c r="J4" s="2"/>
      <c r="K4" s="2"/>
      <c r="L4" s="2"/>
      <c r="M4" s="2"/>
      <c r="N4" s="2"/>
      <c r="O4" s="2"/>
      <c r="P4" s="2"/>
      <c r="Q4" s="2"/>
      <c r="R4" s="2"/>
      <c r="S4" s="2"/>
    </row>
    <row r="5" spans="1:81" ht="28.35" customHeight="1" x14ac:dyDescent="0.2">
      <c r="A5" s="208" t="s">
        <v>0</v>
      </c>
      <c r="B5" s="234" t="s">
        <v>1</v>
      </c>
      <c r="C5" s="234" t="s">
        <v>2</v>
      </c>
      <c r="D5" s="234" t="s">
        <v>3</v>
      </c>
      <c r="E5" s="211" t="s">
        <v>4</v>
      </c>
      <c r="F5" s="209" t="s">
        <v>67</v>
      </c>
      <c r="G5" s="209" t="s">
        <v>64</v>
      </c>
      <c r="H5" s="209" t="s">
        <v>5</v>
      </c>
      <c r="I5" s="209" t="s">
        <v>6</v>
      </c>
      <c r="J5" s="227" t="s">
        <v>7</v>
      </c>
      <c r="K5" s="208" t="s">
        <v>8</v>
      </c>
      <c r="L5" s="208"/>
      <c r="M5" s="229" t="s">
        <v>9</v>
      </c>
      <c r="N5" s="230"/>
      <c r="O5" s="230"/>
      <c r="P5" s="231"/>
      <c r="Q5" s="217" t="s">
        <v>10</v>
      </c>
      <c r="R5" s="218"/>
      <c r="S5" s="208" t="s">
        <v>11</v>
      </c>
      <c r="T5" s="209" t="s">
        <v>62</v>
      </c>
      <c r="U5" s="209" t="s">
        <v>147</v>
      </c>
    </row>
    <row r="6" spans="1:81" ht="21.75" customHeight="1" x14ac:dyDescent="0.2">
      <c r="A6" s="234"/>
      <c r="B6" s="235"/>
      <c r="C6" s="235"/>
      <c r="D6" s="235"/>
      <c r="E6" s="236"/>
      <c r="F6" s="209"/>
      <c r="G6" s="209"/>
      <c r="H6" s="209"/>
      <c r="I6" s="209"/>
      <c r="J6" s="227"/>
      <c r="K6" s="76" t="s">
        <v>12</v>
      </c>
      <c r="L6" s="77" t="s">
        <v>13</v>
      </c>
      <c r="M6" s="210" t="s">
        <v>12</v>
      </c>
      <c r="N6" s="211"/>
      <c r="O6" s="212" t="s">
        <v>13</v>
      </c>
      <c r="P6" s="213"/>
      <c r="Q6" s="219"/>
      <c r="R6" s="220"/>
      <c r="S6" s="208"/>
      <c r="T6" s="209"/>
      <c r="U6" s="209"/>
    </row>
    <row r="7" spans="1:81" ht="159.75" customHeight="1" x14ac:dyDescent="0.2">
      <c r="A7" s="128">
        <v>1</v>
      </c>
      <c r="B7" s="18" t="s">
        <v>14</v>
      </c>
      <c r="C7" s="98" t="s">
        <v>66</v>
      </c>
      <c r="D7" s="129" t="s">
        <v>178</v>
      </c>
      <c r="E7" s="129" t="s">
        <v>179</v>
      </c>
      <c r="F7" s="100" t="s">
        <v>68</v>
      </c>
      <c r="G7" s="108" t="s">
        <v>69</v>
      </c>
      <c r="H7" s="101" t="s">
        <v>15</v>
      </c>
      <c r="I7" s="101">
        <v>100</v>
      </c>
      <c r="J7" s="103">
        <v>9595238112</v>
      </c>
      <c r="K7" s="101">
        <v>75</v>
      </c>
      <c r="L7" s="103">
        <v>4686329224</v>
      </c>
      <c r="M7" s="124">
        <f t="shared" ref="M7:M20" si="0">K7/I7*100</f>
        <v>75</v>
      </c>
      <c r="N7" s="125" t="s">
        <v>16</v>
      </c>
      <c r="O7" s="106">
        <f t="shared" ref="O7:O46" si="1">L7/J7*100</f>
        <v>48.840155599048465</v>
      </c>
      <c r="P7" s="122" t="s">
        <v>16</v>
      </c>
      <c r="Q7" s="119">
        <f>M7-O7</f>
        <v>26.159844400951535</v>
      </c>
      <c r="R7" s="126" t="s">
        <v>16</v>
      </c>
      <c r="S7" s="107" t="s">
        <v>146</v>
      </c>
      <c r="T7" s="108" t="s">
        <v>149</v>
      </c>
      <c r="U7" s="127" t="s">
        <v>148</v>
      </c>
    </row>
    <row r="8" spans="1:81" ht="87" customHeight="1" x14ac:dyDescent="0.2">
      <c r="A8" s="71"/>
      <c r="B8" s="16"/>
      <c r="C8" s="69"/>
      <c r="D8" s="130"/>
      <c r="E8" s="130"/>
      <c r="F8" s="30" t="s">
        <v>70</v>
      </c>
      <c r="G8" s="30" t="s">
        <v>71</v>
      </c>
      <c r="H8" s="31" t="s">
        <v>72</v>
      </c>
      <c r="I8" s="31">
        <v>100</v>
      </c>
      <c r="J8" s="32">
        <f>J9+J10</f>
        <v>15650000</v>
      </c>
      <c r="K8" s="31">
        <v>75</v>
      </c>
      <c r="L8" s="32">
        <f>L9+L10</f>
        <v>6880000</v>
      </c>
      <c r="M8" s="33">
        <f t="shared" si="0"/>
        <v>75</v>
      </c>
      <c r="N8" s="34" t="s">
        <v>16</v>
      </c>
      <c r="O8" s="78">
        <f t="shared" si="1"/>
        <v>43.961661341853038</v>
      </c>
      <c r="P8" s="35" t="s">
        <v>16</v>
      </c>
      <c r="Q8" s="79">
        <f t="shared" ref="Q8:Q46" si="2">M8-O8</f>
        <v>31.038338658146962</v>
      </c>
      <c r="R8" s="36" t="s">
        <v>16</v>
      </c>
      <c r="S8" s="214" t="s">
        <v>220</v>
      </c>
      <c r="T8" s="214" t="s">
        <v>58</v>
      </c>
      <c r="U8" s="214" t="s">
        <v>188</v>
      </c>
    </row>
    <row r="9" spans="1:81" ht="87.75" customHeight="1" x14ac:dyDescent="0.2">
      <c r="A9" s="71"/>
      <c r="B9" s="16"/>
      <c r="C9" s="69"/>
      <c r="D9" s="130"/>
      <c r="E9" s="130"/>
      <c r="F9" s="83" t="s">
        <v>73</v>
      </c>
      <c r="G9" s="83" t="s">
        <v>180</v>
      </c>
      <c r="H9" s="28" t="s">
        <v>74</v>
      </c>
      <c r="I9" s="28">
        <v>2</v>
      </c>
      <c r="J9" s="11">
        <v>7250000</v>
      </c>
      <c r="K9" s="28">
        <v>2</v>
      </c>
      <c r="L9" s="11">
        <v>2680000</v>
      </c>
      <c r="M9" s="12">
        <f t="shared" si="0"/>
        <v>100</v>
      </c>
      <c r="N9" s="13" t="s">
        <v>16</v>
      </c>
      <c r="O9" s="80">
        <f t="shared" si="1"/>
        <v>36.96551724137931</v>
      </c>
      <c r="P9" s="13" t="s">
        <v>16</v>
      </c>
      <c r="Q9" s="81">
        <f t="shared" si="2"/>
        <v>63.03448275862069</v>
      </c>
      <c r="R9" s="84" t="s">
        <v>16</v>
      </c>
      <c r="S9" s="215"/>
      <c r="T9" s="215"/>
      <c r="U9" s="215"/>
    </row>
    <row r="10" spans="1:81" ht="114" customHeight="1" x14ac:dyDescent="0.2">
      <c r="A10" s="71"/>
      <c r="B10" s="16"/>
      <c r="C10" s="69"/>
      <c r="D10" s="130"/>
      <c r="E10" s="130"/>
      <c r="F10" s="10" t="s">
        <v>228</v>
      </c>
      <c r="G10" s="10" t="s">
        <v>75</v>
      </c>
      <c r="H10" s="28" t="s">
        <v>39</v>
      </c>
      <c r="I10" s="28">
        <v>2</v>
      </c>
      <c r="J10" s="11">
        <v>8400000</v>
      </c>
      <c r="K10" s="28">
        <v>1</v>
      </c>
      <c r="L10" s="11">
        <v>4200000</v>
      </c>
      <c r="M10" s="12">
        <f t="shared" si="0"/>
        <v>50</v>
      </c>
      <c r="N10" s="13" t="s">
        <v>16</v>
      </c>
      <c r="O10" s="191">
        <f t="shared" si="1"/>
        <v>50</v>
      </c>
      <c r="P10" s="13" t="s">
        <v>16</v>
      </c>
      <c r="Q10" s="97">
        <f>M10-O10</f>
        <v>0</v>
      </c>
      <c r="R10" s="84" t="s">
        <v>16</v>
      </c>
      <c r="S10" s="216"/>
      <c r="T10" s="216"/>
      <c r="U10" s="216"/>
    </row>
    <row r="11" spans="1:81" ht="186" customHeight="1" x14ac:dyDescent="0.2">
      <c r="A11" s="71"/>
      <c r="B11" s="16"/>
      <c r="C11" s="69"/>
      <c r="D11" s="130"/>
      <c r="E11" s="130"/>
      <c r="F11" s="30" t="s">
        <v>77</v>
      </c>
      <c r="G11" s="30" t="s">
        <v>78</v>
      </c>
      <c r="H11" s="31" t="s">
        <v>15</v>
      </c>
      <c r="I11" s="31">
        <v>100</v>
      </c>
      <c r="J11" s="32">
        <v>7260000</v>
      </c>
      <c r="K11" s="31" t="s">
        <v>179</v>
      </c>
      <c r="L11" s="32">
        <v>0</v>
      </c>
      <c r="M11" s="33" t="s">
        <v>179</v>
      </c>
      <c r="N11" s="35"/>
      <c r="O11" s="78" t="s">
        <v>179</v>
      </c>
      <c r="P11" s="35"/>
      <c r="Q11" s="226" t="s">
        <v>179</v>
      </c>
      <c r="R11" s="223"/>
      <c r="S11" s="204" t="s">
        <v>189</v>
      </c>
      <c r="T11" s="214" t="s">
        <v>213</v>
      </c>
      <c r="U11" s="204" t="s">
        <v>191</v>
      </c>
    </row>
    <row r="12" spans="1:81" ht="101.25" customHeight="1" x14ac:dyDescent="0.2">
      <c r="A12" s="71"/>
      <c r="B12" s="16"/>
      <c r="C12" s="69"/>
      <c r="D12" s="130"/>
      <c r="E12" s="130"/>
      <c r="F12" s="10" t="s">
        <v>81</v>
      </c>
      <c r="G12" s="10" t="s">
        <v>82</v>
      </c>
      <c r="H12" s="28" t="s">
        <v>83</v>
      </c>
      <c r="I12" s="28">
        <v>18</v>
      </c>
      <c r="J12" s="11">
        <v>5000000</v>
      </c>
      <c r="K12" s="28">
        <v>100</v>
      </c>
      <c r="L12" s="11">
        <v>5000000</v>
      </c>
      <c r="M12" s="12">
        <f>L12/J12*100</f>
        <v>100</v>
      </c>
      <c r="N12" s="13" t="s">
        <v>16</v>
      </c>
      <c r="O12" s="191">
        <f>L12/J12*100</f>
        <v>100</v>
      </c>
      <c r="P12" s="13" t="s">
        <v>16</v>
      </c>
      <c r="Q12" s="133">
        <f>M12-O12</f>
        <v>0</v>
      </c>
      <c r="R12" s="84" t="s">
        <v>16</v>
      </c>
      <c r="S12" s="221"/>
      <c r="T12" s="216"/>
      <c r="U12" s="221"/>
    </row>
    <row r="13" spans="1:81" ht="94.5" customHeight="1" x14ac:dyDescent="0.2">
      <c r="A13" s="71"/>
      <c r="B13" s="16"/>
      <c r="C13" s="69"/>
      <c r="D13" s="130"/>
      <c r="E13" s="130"/>
      <c r="F13" s="38" t="s">
        <v>79</v>
      </c>
      <c r="G13" s="30" t="s">
        <v>80</v>
      </c>
      <c r="H13" s="31" t="s">
        <v>15</v>
      </c>
      <c r="I13" s="31">
        <v>100</v>
      </c>
      <c r="J13" s="32">
        <v>452444950</v>
      </c>
      <c r="K13" s="31">
        <v>50</v>
      </c>
      <c r="L13" s="32">
        <v>110317200</v>
      </c>
      <c r="M13" s="33">
        <f t="shared" si="0"/>
        <v>50</v>
      </c>
      <c r="N13" s="35" t="s">
        <v>16</v>
      </c>
      <c r="O13" s="78">
        <f t="shared" si="1"/>
        <v>24.382458020583499</v>
      </c>
      <c r="P13" s="35" t="s">
        <v>16</v>
      </c>
      <c r="Q13" s="79">
        <f t="shared" si="2"/>
        <v>25.617541979416501</v>
      </c>
      <c r="R13" s="36" t="s">
        <v>16</v>
      </c>
      <c r="S13" s="37" t="s">
        <v>210</v>
      </c>
      <c r="T13" s="30" t="s">
        <v>168</v>
      </c>
      <c r="U13" s="37" t="s">
        <v>167</v>
      </c>
    </row>
    <row r="14" spans="1:81" ht="167.25" customHeight="1" x14ac:dyDescent="0.2">
      <c r="A14" s="71"/>
      <c r="B14" s="16"/>
      <c r="C14" s="69"/>
      <c r="D14" s="130"/>
      <c r="E14" s="130"/>
      <c r="F14" s="17" t="s">
        <v>84</v>
      </c>
      <c r="G14" s="18" t="s">
        <v>93</v>
      </c>
      <c r="H14" s="29" t="s">
        <v>74</v>
      </c>
      <c r="I14" s="29">
        <v>12</v>
      </c>
      <c r="J14" s="19">
        <v>28413190</v>
      </c>
      <c r="K14" s="28">
        <v>6</v>
      </c>
      <c r="L14" s="19">
        <v>14949740</v>
      </c>
      <c r="M14" s="88">
        <f t="shared" si="0"/>
        <v>50</v>
      </c>
      <c r="N14" s="13" t="s">
        <v>16</v>
      </c>
      <c r="O14" s="80">
        <f>L14/J14*100</f>
        <v>52.615493015743745</v>
      </c>
      <c r="P14" s="13" t="s">
        <v>16</v>
      </c>
      <c r="Q14" s="81">
        <f t="shared" si="2"/>
        <v>-2.6154930157437448</v>
      </c>
      <c r="R14" s="82" t="s">
        <v>16</v>
      </c>
      <c r="S14" s="14" t="s">
        <v>211</v>
      </c>
      <c r="T14" s="10" t="s">
        <v>56</v>
      </c>
      <c r="U14" s="14" t="s">
        <v>55</v>
      </c>
    </row>
    <row r="15" spans="1:81" s="3" customFormat="1" ht="129.75" customHeight="1" x14ac:dyDescent="0.2">
      <c r="A15" s="71"/>
      <c r="B15" s="16"/>
      <c r="C15" s="69"/>
      <c r="D15" s="130"/>
      <c r="E15" s="130"/>
      <c r="F15" s="21" t="s">
        <v>85</v>
      </c>
      <c r="G15" s="10" t="s">
        <v>92</v>
      </c>
      <c r="H15" s="29" t="s">
        <v>74</v>
      </c>
      <c r="I15" s="28">
        <v>12</v>
      </c>
      <c r="J15" s="11">
        <v>43429510</v>
      </c>
      <c r="K15" s="28">
        <v>6</v>
      </c>
      <c r="L15" s="11">
        <v>21732000</v>
      </c>
      <c r="M15" s="12">
        <f t="shared" si="0"/>
        <v>50</v>
      </c>
      <c r="N15" s="89" t="s">
        <v>16</v>
      </c>
      <c r="O15" s="80">
        <f t="shared" si="1"/>
        <v>50.039708023415422</v>
      </c>
      <c r="P15" s="89" t="s">
        <v>16</v>
      </c>
      <c r="Q15" s="81">
        <f t="shared" si="2"/>
        <v>-3.9708023415421678E-2</v>
      </c>
      <c r="R15" s="90" t="s">
        <v>16</v>
      </c>
      <c r="S15" s="15" t="s">
        <v>212</v>
      </c>
      <c r="T15" s="10" t="s">
        <v>177</v>
      </c>
      <c r="U15" s="15" t="s">
        <v>173</v>
      </c>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row>
    <row r="16" spans="1:81" ht="94.5" customHeight="1" x14ac:dyDescent="0.2">
      <c r="A16" s="71"/>
      <c r="B16" s="16"/>
      <c r="C16" s="69"/>
      <c r="D16" s="130"/>
      <c r="E16" s="130"/>
      <c r="F16" s="22" t="s">
        <v>86</v>
      </c>
      <c r="G16" s="23" t="s">
        <v>91</v>
      </c>
      <c r="H16" s="29" t="s">
        <v>74</v>
      </c>
      <c r="I16" s="28">
        <v>12</v>
      </c>
      <c r="J16" s="24">
        <v>4925250</v>
      </c>
      <c r="K16" s="28">
        <v>6</v>
      </c>
      <c r="L16" s="24">
        <v>3356500</v>
      </c>
      <c r="M16" s="91">
        <f t="shared" si="0"/>
        <v>50</v>
      </c>
      <c r="N16" s="92" t="s">
        <v>16</v>
      </c>
      <c r="O16" s="80">
        <f>L16/J16*100</f>
        <v>68.148824932744532</v>
      </c>
      <c r="P16" s="92" t="s">
        <v>16</v>
      </c>
      <c r="Q16" s="81">
        <f t="shared" si="2"/>
        <v>-18.148824932744532</v>
      </c>
      <c r="R16" s="93" t="s">
        <v>16</v>
      </c>
      <c r="S16" s="25" t="s">
        <v>174</v>
      </c>
      <c r="T16" s="10" t="s">
        <v>176</v>
      </c>
      <c r="U16" s="10" t="s">
        <v>175</v>
      </c>
    </row>
    <row r="17" spans="1:81" ht="154.5" customHeight="1" x14ac:dyDescent="0.2">
      <c r="A17" s="71"/>
      <c r="B17" s="16"/>
      <c r="C17" s="69"/>
      <c r="D17" s="130"/>
      <c r="E17" s="130"/>
      <c r="F17" s="21" t="s">
        <v>87</v>
      </c>
      <c r="G17" s="10" t="s">
        <v>90</v>
      </c>
      <c r="H17" s="29" t="s">
        <v>74</v>
      </c>
      <c r="I17" s="28">
        <v>12</v>
      </c>
      <c r="J17" s="11">
        <v>3600000</v>
      </c>
      <c r="K17" s="28">
        <v>6</v>
      </c>
      <c r="L17" s="11">
        <v>1800000</v>
      </c>
      <c r="M17" s="12">
        <f t="shared" si="0"/>
        <v>50</v>
      </c>
      <c r="N17" s="13" t="s">
        <v>16</v>
      </c>
      <c r="O17" s="80">
        <f t="shared" si="1"/>
        <v>50</v>
      </c>
      <c r="P17" s="94" t="s">
        <v>16</v>
      </c>
      <c r="Q17" s="81">
        <f t="shared" si="2"/>
        <v>0</v>
      </c>
      <c r="R17" s="93" t="s">
        <v>16</v>
      </c>
      <c r="S17" s="14" t="s">
        <v>23</v>
      </c>
      <c r="T17" s="10" t="s">
        <v>54</v>
      </c>
      <c r="U17" s="14" t="s">
        <v>24</v>
      </c>
    </row>
    <row r="18" spans="1:81" ht="194.25" customHeight="1" x14ac:dyDescent="0.2">
      <c r="A18" s="71"/>
      <c r="B18" s="16"/>
      <c r="C18" s="69"/>
      <c r="D18" s="130"/>
      <c r="E18" s="130"/>
      <c r="F18" s="21" t="s">
        <v>88</v>
      </c>
      <c r="G18" s="10" t="s">
        <v>89</v>
      </c>
      <c r="H18" s="28" t="s">
        <v>94</v>
      </c>
      <c r="I18" s="137">
        <v>150</v>
      </c>
      <c r="J18" s="11">
        <v>45600000</v>
      </c>
      <c r="K18" s="28">
        <v>76</v>
      </c>
      <c r="L18" s="11">
        <v>20600000</v>
      </c>
      <c r="M18" s="12">
        <f t="shared" si="0"/>
        <v>50.666666666666671</v>
      </c>
      <c r="N18" s="13" t="s">
        <v>16</v>
      </c>
      <c r="O18" s="80">
        <f t="shared" si="1"/>
        <v>45.175438596491233</v>
      </c>
      <c r="P18" s="13" t="s">
        <v>16</v>
      </c>
      <c r="Q18" s="81">
        <f t="shared" si="2"/>
        <v>5.4912280701754383</v>
      </c>
      <c r="R18" s="82" t="s">
        <v>16</v>
      </c>
      <c r="S18" s="14" t="s">
        <v>214</v>
      </c>
      <c r="T18" s="10" t="s">
        <v>61</v>
      </c>
      <c r="U18" s="14" t="s">
        <v>26</v>
      </c>
    </row>
    <row r="19" spans="1:81" ht="136.5" customHeight="1" x14ac:dyDescent="0.2">
      <c r="A19" s="71"/>
      <c r="B19" s="16"/>
      <c r="C19" s="69"/>
      <c r="D19" s="130"/>
      <c r="E19" s="130"/>
      <c r="F19" s="30" t="s">
        <v>76</v>
      </c>
      <c r="G19" s="30" t="s">
        <v>95</v>
      </c>
      <c r="H19" s="31" t="s">
        <v>15</v>
      </c>
      <c r="I19" s="31">
        <v>100</v>
      </c>
      <c r="J19" s="32">
        <v>15265127353</v>
      </c>
      <c r="K19" s="31">
        <v>50</v>
      </c>
      <c r="L19" s="32">
        <v>7488423808</v>
      </c>
      <c r="M19" s="33">
        <f t="shared" si="0"/>
        <v>50</v>
      </c>
      <c r="N19" s="35" t="s">
        <v>16</v>
      </c>
      <c r="O19" s="78">
        <f t="shared" si="1"/>
        <v>49.055757183239798</v>
      </c>
      <c r="P19" s="35" t="s">
        <v>16</v>
      </c>
      <c r="Q19" s="79">
        <f t="shared" si="2"/>
        <v>0.94424281676020172</v>
      </c>
      <c r="R19" s="36" t="s">
        <v>16</v>
      </c>
      <c r="S19" s="214" t="s">
        <v>196</v>
      </c>
      <c r="T19" s="214" t="s">
        <v>165</v>
      </c>
      <c r="U19" s="214" t="s">
        <v>197</v>
      </c>
    </row>
    <row r="20" spans="1:81" ht="123.75" customHeight="1" x14ac:dyDescent="0.2">
      <c r="A20" s="71"/>
      <c r="B20" s="16"/>
      <c r="C20" s="69"/>
      <c r="D20" s="130"/>
      <c r="E20" s="130"/>
      <c r="F20" s="10" t="s">
        <v>96</v>
      </c>
      <c r="G20" s="10" t="s">
        <v>150</v>
      </c>
      <c r="H20" s="28" t="s">
        <v>74</v>
      </c>
      <c r="I20" s="28">
        <v>12</v>
      </c>
      <c r="J20" s="40">
        <v>8917200175</v>
      </c>
      <c r="K20" s="28">
        <v>6</v>
      </c>
      <c r="L20" s="40">
        <v>4300589204</v>
      </c>
      <c r="M20" s="12">
        <f t="shared" si="0"/>
        <v>50</v>
      </c>
      <c r="N20" s="13" t="s">
        <v>16</v>
      </c>
      <c r="O20" s="80">
        <f t="shared" si="1"/>
        <v>48.228021347518983</v>
      </c>
      <c r="P20" s="13" t="s">
        <v>16</v>
      </c>
      <c r="Q20" s="81">
        <f t="shared" si="2"/>
        <v>1.7719786524810175</v>
      </c>
      <c r="R20" s="82" t="s">
        <v>16</v>
      </c>
      <c r="S20" s="216"/>
      <c r="T20" s="216"/>
      <c r="U20" s="216"/>
    </row>
    <row r="21" spans="1:81" ht="177" customHeight="1" x14ac:dyDescent="0.2">
      <c r="A21" s="71"/>
      <c r="B21" s="16"/>
      <c r="C21" s="69"/>
      <c r="D21" s="130"/>
      <c r="E21" s="130"/>
      <c r="F21" s="30" t="s">
        <v>97</v>
      </c>
      <c r="G21" s="30" t="s">
        <v>98</v>
      </c>
      <c r="H21" s="31" t="s">
        <v>15</v>
      </c>
      <c r="I21" s="31">
        <v>100</v>
      </c>
      <c r="J21" s="32">
        <f>J22+J23</f>
        <v>49912120</v>
      </c>
      <c r="K21" s="31">
        <v>99.84</v>
      </c>
      <c r="L21" s="32">
        <f>L22+L23</f>
        <v>27487000</v>
      </c>
      <c r="M21" s="149" t="s">
        <v>179</v>
      </c>
      <c r="N21" s="145"/>
      <c r="O21" s="146">
        <v>88.84</v>
      </c>
      <c r="P21" s="145"/>
      <c r="Q21" s="147" t="s">
        <v>179</v>
      </c>
      <c r="R21" s="85"/>
      <c r="S21" s="86" t="s">
        <v>200</v>
      </c>
      <c r="T21" s="30" t="s">
        <v>198</v>
      </c>
      <c r="U21" s="37" t="s">
        <v>199</v>
      </c>
    </row>
    <row r="22" spans="1:81" ht="173.25" customHeight="1" x14ac:dyDescent="0.2">
      <c r="A22" s="71"/>
      <c r="B22" s="16"/>
      <c r="C22" s="69"/>
      <c r="D22" s="130"/>
      <c r="E22" s="130"/>
      <c r="F22" s="10" t="s">
        <v>99</v>
      </c>
      <c r="G22" s="10" t="s">
        <v>101</v>
      </c>
      <c r="H22" s="28" t="s">
        <v>103</v>
      </c>
      <c r="I22" s="28">
        <v>2</v>
      </c>
      <c r="J22" s="11">
        <v>20587000</v>
      </c>
      <c r="K22" s="28">
        <v>100</v>
      </c>
      <c r="L22" s="11">
        <v>20587000</v>
      </c>
      <c r="M22" s="151">
        <v>100</v>
      </c>
      <c r="N22" s="141" t="s">
        <v>16</v>
      </c>
      <c r="O22" s="142">
        <v>100</v>
      </c>
      <c r="P22" s="141" t="s">
        <v>16</v>
      </c>
      <c r="Q22" s="133">
        <f>M22-O22</f>
        <v>0</v>
      </c>
      <c r="R22" s="84" t="s">
        <v>16</v>
      </c>
      <c r="S22" s="25" t="s">
        <v>259</v>
      </c>
      <c r="T22" s="10" t="s">
        <v>198</v>
      </c>
      <c r="U22" s="14" t="s">
        <v>199</v>
      </c>
    </row>
    <row r="23" spans="1:81" s="3" customFormat="1" ht="177" customHeight="1" x14ac:dyDescent="0.2">
      <c r="A23" s="71"/>
      <c r="B23" s="16"/>
      <c r="C23" s="69"/>
      <c r="D23" s="130"/>
      <c r="E23" s="130"/>
      <c r="F23" s="41" t="s">
        <v>100</v>
      </c>
      <c r="G23" s="41" t="s">
        <v>102</v>
      </c>
      <c r="H23" s="42" t="s">
        <v>103</v>
      </c>
      <c r="I23" s="28">
        <v>2</v>
      </c>
      <c r="J23" s="95">
        <v>29325120</v>
      </c>
      <c r="K23" s="42">
        <v>100</v>
      </c>
      <c r="L23" s="44">
        <v>6900000</v>
      </c>
      <c r="M23" s="192">
        <f>L23/J23*100</f>
        <v>23.529315481061971</v>
      </c>
      <c r="N23" s="153" t="s">
        <v>16</v>
      </c>
      <c r="O23" s="142">
        <f>L23/J23*100</f>
        <v>23.529315481061971</v>
      </c>
      <c r="P23" s="87" t="s">
        <v>16</v>
      </c>
      <c r="Q23" s="143">
        <f>M23-O23</f>
        <v>0</v>
      </c>
      <c r="R23" s="89"/>
      <c r="S23" s="20" t="s">
        <v>202</v>
      </c>
      <c r="T23" s="41" t="s">
        <v>260</v>
      </c>
      <c r="U23" s="20" t="s">
        <v>199</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row>
    <row r="24" spans="1:81" ht="152.25" customHeight="1" x14ac:dyDescent="0.2">
      <c r="A24" s="71"/>
      <c r="B24" s="16"/>
      <c r="C24" s="69"/>
      <c r="D24" s="130"/>
      <c r="E24" s="130"/>
      <c r="F24" s="48" t="s">
        <v>104</v>
      </c>
      <c r="G24" s="48" t="s">
        <v>105</v>
      </c>
      <c r="H24" s="49" t="s">
        <v>106</v>
      </c>
      <c r="I24" s="50">
        <v>1</v>
      </c>
      <c r="J24" s="68">
        <f>J25+J26</f>
        <v>161770080</v>
      </c>
      <c r="K24" s="50">
        <v>0.5</v>
      </c>
      <c r="L24" s="52">
        <f>L25+L26</f>
        <v>77375457</v>
      </c>
      <c r="M24" s="53">
        <f t="shared" ref="M24:M44" si="3">K24/I24*100</f>
        <v>50</v>
      </c>
      <c r="N24" s="54" t="s">
        <v>16</v>
      </c>
      <c r="O24" s="78">
        <f t="shared" si="1"/>
        <v>47.830511674346702</v>
      </c>
      <c r="P24" s="54" t="s">
        <v>16</v>
      </c>
      <c r="Q24" s="79">
        <f t="shared" si="2"/>
        <v>2.1694883256532975</v>
      </c>
      <c r="R24" s="75" t="s">
        <v>16</v>
      </c>
      <c r="S24" s="86" t="s">
        <v>17</v>
      </c>
      <c r="T24" s="30" t="s">
        <v>153</v>
      </c>
      <c r="U24" s="37" t="s">
        <v>18</v>
      </c>
    </row>
    <row r="25" spans="1:81" ht="113.25" customHeight="1" x14ac:dyDescent="0.2">
      <c r="A25" s="71"/>
      <c r="B25" s="16"/>
      <c r="C25" s="69"/>
      <c r="D25" s="130"/>
      <c r="E25" s="130"/>
      <c r="F25" s="41" t="s">
        <v>107</v>
      </c>
      <c r="G25" s="47" t="s">
        <v>108</v>
      </c>
      <c r="H25" s="42" t="s">
        <v>19</v>
      </c>
      <c r="I25" s="42">
        <v>36</v>
      </c>
      <c r="J25" s="40">
        <v>20437680</v>
      </c>
      <c r="K25" s="42">
        <v>18</v>
      </c>
      <c r="L25" s="44">
        <v>9811172</v>
      </c>
      <c r="M25" s="27">
        <f t="shared" si="3"/>
        <v>50</v>
      </c>
      <c r="N25" s="89" t="s">
        <v>16</v>
      </c>
      <c r="O25" s="80">
        <f t="shared" si="1"/>
        <v>48.005311757498895</v>
      </c>
      <c r="P25" s="89" t="s">
        <v>16</v>
      </c>
      <c r="Q25" s="81">
        <f t="shared" si="2"/>
        <v>1.9946882425011054</v>
      </c>
      <c r="R25" s="89" t="s">
        <v>16</v>
      </c>
      <c r="S25" s="14" t="s">
        <v>48</v>
      </c>
      <c r="T25" s="15" t="s">
        <v>152</v>
      </c>
      <c r="U25" s="14" t="s">
        <v>49</v>
      </c>
    </row>
    <row r="26" spans="1:81" ht="103.5" customHeight="1" x14ac:dyDescent="0.2">
      <c r="A26" s="71"/>
      <c r="B26" s="16"/>
      <c r="C26" s="69"/>
      <c r="D26" s="130"/>
      <c r="E26" s="130"/>
      <c r="F26" s="41" t="s">
        <v>109</v>
      </c>
      <c r="G26" s="47" t="s">
        <v>110</v>
      </c>
      <c r="H26" s="42" t="s">
        <v>184</v>
      </c>
      <c r="I26" s="42">
        <v>12</v>
      </c>
      <c r="J26" s="40">
        <v>141332400</v>
      </c>
      <c r="K26" s="42">
        <v>6</v>
      </c>
      <c r="L26" s="40">
        <v>67564285</v>
      </c>
      <c r="M26" s="26">
        <f t="shared" si="3"/>
        <v>50</v>
      </c>
      <c r="N26" s="94" t="s">
        <v>16</v>
      </c>
      <c r="O26" s="80">
        <f t="shared" si="1"/>
        <v>47.805234327019143</v>
      </c>
      <c r="P26" s="94" t="s">
        <v>16</v>
      </c>
      <c r="Q26" s="81">
        <f t="shared" si="2"/>
        <v>2.1947656729808571</v>
      </c>
      <c r="R26" s="94" t="s">
        <v>16</v>
      </c>
      <c r="S26" s="14" t="s">
        <v>21</v>
      </c>
      <c r="T26" s="10" t="s">
        <v>53</v>
      </c>
      <c r="U26" s="14" t="s">
        <v>50</v>
      </c>
    </row>
    <row r="27" spans="1:81" ht="159.75" customHeight="1" x14ac:dyDescent="0.2">
      <c r="A27" s="71"/>
      <c r="B27" s="16"/>
      <c r="C27" s="69"/>
      <c r="D27" s="130"/>
      <c r="E27" s="130"/>
      <c r="F27" s="30" t="s">
        <v>111</v>
      </c>
      <c r="G27" s="39" t="s">
        <v>112</v>
      </c>
      <c r="H27" s="31" t="s">
        <v>15</v>
      </c>
      <c r="I27" s="56">
        <v>1</v>
      </c>
      <c r="J27" s="32">
        <f>J28+J29+J30</f>
        <v>81123507</v>
      </c>
      <c r="K27" s="56">
        <v>0.6</v>
      </c>
      <c r="L27" s="57">
        <f>L28+L29+L30</f>
        <v>38855723</v>
      </c>
      <c r="M27" s="58">
        <f t="shared" si="3"/>
        <v>60</v>
      </c>
      <c r="N27" s="35" t="s">
        <v>16</v>
      </c>
      <c r="O27" s="78">
        <f t="shared" si="1"/>
        <v>47.896996119756011</v>
      </c>
      <c r="P27" s="35" t="s">
        <v>16</v>
      </c>
      <c r="Q27" s="79">
        <f t="shared" si="2"/>
        <v>12.103003880243989</v>
      </c>
      <c r="R27" s="35" t="s">
        <v>16</v>
      </c>
      <c r="S27" s="86" t="s">
        <v>29</v>
      </c>
      <c r="T27" s="30" t="s">
        <v>57</v>
      </c>
      <c r="U27" s="37" t="s">
        <v>30</v>
      </c>
    </row>
    <row r="28" spans="1:81" ht="124.5" customHeight="1" x14ac:dyDescent="0.2">
      <c r="A28" s="71"/>
      <c r="B28" s="16"/>
      <c r="C28" s="69"/>
      <c r="D28" s="130"/>
      <c r="E28" s="130"/>
      <c r="F28" s="41" t="s">
        <v>113</v>
      </c>
      <c r="G28" s="47" t="s">
        <v>115</v>
      </c>
      <c r="H28" s="42" t="s">
        <v>103</v>
      </c>
      <c r="I28" s="42">
        <v>18</v>
      </c>
      <c r="J28" s="40">
        <v>70908507</v>
      </c>
      <c r="K28" s="42">
        <v>9</v>
      </c>
      <c r="L28" s="95">
        <v>34236323</v>
      </c>
      <c r="M28" s="96">
        <f t="shared" si="3"/>
        <v>50</v>
      </c>
      <c r="N28" s="13" t="s">
        <v>16</v>
      </c>
      <c r="O28" s="80">
        <f t="shared" si="1"/>
        <v>48.282391561283333</v>
      </c>
      <c r="P28" s="13" t="s">
        <v>16</v>
      </c>
      <c r="Q28" s="81">
        <f t="shared" si="2"/>
        <v>1.7176084387166668</v>
      </c>
      <c r="R28" s="13" t="s">
        <v>16</v>
      </c>
      <c r="S28" s="14" t="s">
        <v>37</v>
      </c>
      <c r="T28" s="10" t="s">
        <v>52</v>
      </c>
      <c r="U28" s="14" t="s">
        <v>38</v>
      </c>
    </row>
    <row r="29" spans="1:81" ht="124.5" customHeight="1" x14ac:dyDescent="0.2">
      <c r="A29" s="71"/>
      <c r="B29" s="16"/>
      <c r="C29" s="69"/>
      <c r="D29" s="130"/>
      <c r="E29" s="130"/>
      <c r="F29" s="60" t="s">
        <v>257</v>
      </c>
      <c r="G29" s="61" t="s">
        <v>269</v>
      </c>
      <c r="H29" s="62" t="s">
        <v>27</v>
      </c>
      <c r="I29" s="62">
        <v>12</v>
      </c>
      <c r="J29" s="67">
        <v>8700000</v>
      </c>
      <c r="K29" s="62">
        <v>25</v>
      </c>
      <c r="L29" s="97">
        <v>3667000</v>
      </c>
      <c r="M29" s="96">
        <f>K29/127*100</f>
        <v>19.685039370078741</v>
      </c>
      <c r="N29" s="13"/>
      <c r="O29" s="80">
        <f t="shared" si="1"/>
        <v>42.149425287356323</v>
      </c>
      <c r="P29" s="13" t="s">
        <v>16</v>
      </c>
      <c r="Q29" s="81">
        <f t="shared" si="2"/>
        <v>-22.464385917277582</v>
      </c>
      <c r="R29" s="13" t="s">
        <v>16</v>
      </c>
      <c r="S29" s="14" t="s">
        <v>270</v>
      </c>
      <c r="T29" s="10" t="s">
        <v>271</v>
      </c>
      <c r="U29" s="14" t="s">
        <v>272</v>
      </c>
    </row>
    <row r="30" spans="1:81" ht="90.75" customHeight="1" x14ac:dyDescent="0.2">
      <c r="A30" s="71"/>
      <c r="B30" s="16"/>
      <c r="C30" s="69"/>
      <c r="D30" s="130"/>
      <c r="E30" s="130"/>
      <c r="F30" s="60" t="s">
        <v>114</v>
      </c>
      <c r="G30" s="61" t="s">
        <v>45</v>
      </c>
      <c r="H30" s="62" t="s">
        <v>103</v>
      </c>
      <c r="I30" s="66">
        <v>9</v>
      </c>
      <c r="J30" s="67">
        <v>1515000</v>
      </c>
      <c r="K30" s="66">
        <v>7</v>
      </c>
      <c r="L30" s="97">
        <v>952400</v>
      </c>
      <c r="M30" s="96">
        <f t="shared" si="3"/>
        <v>77.777777777777786</v>
      </c>
      <c r="N30" s="13" t="s">
        <v>16</v>
      </c>
      <c r="O30" s="80">
        <f t="shared" si="1"/>
        <v>62.864686468646866</v>
      </c>
      <c r="P30" s="13" t="s">
        <v>16</v>
      </c>
      <c r="Q30" s="81">
        <f t="shared" si="2"/>
        <v>14.91309130913092</v>
      </c>
      <c r="R30" s="13" t="s">
        <v>16</v>
      </c>
      <c r="S30" s="14" t="s">
        <v>35</v>
      </c>
      <c r="T30" s="10" t="s">
        <v>51</v>
      </c>
      <c r="U30" s="14" t="s">
        <v>36</v>
      </c>
    </row>
    <row r="31" spans="1:81" s="3" customFormat="1" ht="169.5" customHeight="1" x14ac:dyDescent="0.2">
      <c r="A31" s="128">
        <v>2</v>
      </c>
      <c r="B31" s="18" t="s">
        <v>136</v>
      </c>
      <c r="C31" s="98" t="s">
        <v>137</v>
      </c>
      <c r="D31" s="136">
        <v>0.92</v>
      </c>
      <c r="E31" s="136">
        <v>0.4</v>
      </c>
      <c r="F31" s="108" t="s">
        <v>116</v>
      </c>
      <c r="G31" s="100" t="s">
        <v>117</v>
      </c>
      <c r="H31" s="101" t="s">
        <v>15</v>
      </c>
      <c r="I31" s="102">
        <v>1</v>
      </c>
      <c r="J31" s="103">
        <f>J32</f>
        <v>16404000</v>
      </c>
      <c r="K31" s="102">
        <v>0.75</v>
      </c>
      <c r="L31" s="120">
        <f>L32</f>
        <v>16404000</v>
      </c>
      <c r="M31" s="121">
        <f t="shared" si="3"/>
        <v>75</v>
      </c>
      <c r="N31" s="122" t="s">
        <v>16</v>
      </c>
      <c r="O31" s="106">
        <f t="shared" si="1"/>
        <v>100</v>
      </c>
      <c r="P31" s="122" t="s">
        <v>16</v>
      </c>
      <c r="Q31" s="119">
        <f>M31-O31</f>
        <v>-25</v>
      </c>
      <c r="R31" s="122" t="s">
        <v>16</v>
      </c>
      <c r="S31" s="111" t="s">
        <v>156</v>
      </c>
      <c r="T31" s="111" t="s">
        <v>154</v>
      </c>
      <c r="U31" s="123" t="s">
        <v>155</v>
      </c>
    </row>
    <row r="32" spans="1:81" ht="88.5" customHeight="1" x14ac:dyDescent="0.2">
      <c r="A32" s="71"/>
      <c r="B32" s="16"/>
      <c r="C32" s="69"/>
      <c r="D32" s="130"/>
      <c r="E32" s="130"/>
      <c r="F32" s="48" t="s">
        <v>118</v>
      </c>
      <c r="G32" s="55" t="s">
        <v>119</v>
      </c>
      <c r="H32" s="49" t="s">
        <v>106</v>
      </c>
      <c r="I32" s="50">
        <v>1</v>
      </c>
      <c r="J32" s="68">
        <v>16404000</v>
      </c>
      <c r="K32" s="50">
        <v>1</v>
      </c>
      <c r="L32" s="52">
        <v>16404000</v>
      </c>
      <c r="M32" s="53">
        <f t="shared" si="3"/>
        <v>100</v>
      </c>
      <c r="N32" s="54" t="s">
        <v>16</v>
      </c>
      <c r="O32" s="78">
        <f t="shared" si="1"/>
        <v>100</v>
      </c>
      <c r="P32" s="54" t="s">
        <v>16</v>
      </c>
      <c r="Q32" s="79">
        <f t="shared" si="2"/>
        <v>0</v>
      </c>
      <c r="R32" s="54" t="s">
        <v>16</v>
      </c>
      <c r="S32" s="214" t="s">
        <v>181</v>
      </c>
      <c r="T32" s="214" t="s">
        <v>182</v>
      </c>
      <c r="U32" s="204" t="s">
        <v>183</v>
      </c>
    </row>
    <row r="33" spans="1:81" ht="116.25" customHeight="1" x14ac:dyDescent="0.2">
      <c r="A33" s="71"/>
      <c r="B33" s="16"/>
      <c r="C33" s="69"/>
      <c r="D33" s="130"/>
      <c r="E33" s="130"/>
      <c r="F33" s="41" t="s">
        <v>120</v>
      </c>
      <c r="G33" s="47" t="s">
        <v>121</v>
      </c>
      <c r="H33" s="42" t="s">
        <v>184</v>
      </c>
      <c r="I33" s="42">
        <v>1</v>
      </c>
      <c r="J33" s="40">
        <v>22114550</v>
      </c>
      <c r="K33" s="42">
        <v>1</v>
      </c>
      <c r="L33" s="95">
        <v>20499550</v>
      </c>
      <c r="M33" s="27">
        <f t="shared" si="3"/>
        <v>100</v>
      </c>
      <c r="N33" s="13" t="s">
        <v>16</v>
      </c>
      <c r="O33" s="80">
        <f t="shared" si="1"/>
        <v>92.697115699844673</v>
      </c>
      <c r="P33" s="13" t="s">
        <v>16</v>
      </c>
      <c r="Q33" s="81">
        <f t="shared" si="2"/>
        <v>7.302884300155327</v>
      </c>
      <c r="R33" s="13" t="s">
        <v>16</v>
      </c>
      <c r="S33" s="216"/>
      <c r="T33" s="216"/>
      <c r="U33" s="221"/>
    </row>
    <row r="34" spans="1:81" ht="195" customHeight="1" x14ac:dyDescent="0.2">
      <c r="A34" s="154"/>
      <c r="B34" s="154"/>
      <c r="C34" s="154"/>
      <c r="D34" s="154"/>
      <c r="E34" s="155"/>
      <c r="F34" s="111" t="s">
        <v>122</v>
      </c>
      <c r="G34" s="111" t="s">
        <v>123</v>
      </c>
      <c r="H34" s="112" t="s">
        <v>15</v>
      </c>
      <c r="I34" s="113">
        <v>1</v>
      </c>
      <c r="J34" s="114">
        <f>J35</f>
        <v>15000000</v>
      </c>
      <c r="K34" s="113">
        <v>0.5</v>
      </c>
      <c r="L34" s="115">
        <f>L35</f>
        <v>4023800</v>
      </c>
      <c r="M34" s="116">
        <f t="shared" si="3"/>
        <v>50</v>
      </c>
      <c r="N34" s="117" t="s">
        <v>16</v>
      </c>
      <c r="O34" s="106">
        <f t="shared" si="1"/>
        <v>26.825333333333333</v>
      </c>
      <c r="P34" s="118" t="s">
        <v>16</v>
      </c>
      <c r="Q34" s="119">
        <f t="shared" si="2"/>
        <v>23.174666666666667</v>
      </c>
      <c r="R34" s="117" t="s">
        <v>16</v>
      </c>
      <c r="S34" s="109" t="s">
        <v>158</v>
      </c>
      <c r="T34" s="110" t="s">
        <v>140</v>
      </c>
      <c r="U34" s="100" t="s">
        <v>159</v>
      </c>
    </row>
    <row r="35" spans="1:81" s="4" customFormat="1" ht="144" customHeight="1" x14ac:dyDescent="0.2">
      <c r="A35" s="71"/>
      <c r="B35" s="16"/>
      <c r="C35" s="69"/>
      <c r="D35" s="16"/>
      <c r="E35" s="16"/>
      <c r="F35" s="30" t="s">
        <v>124</v>
      </c>
      <c r="G35" s="39" t="s">
        <v>126</v>
      </c>
      <c r="H35" s="31" t="s">
        <v>15</v>
      </c>
      <c r="I35" s="56">
        <v>1</v>
      </c>
      <c r="J35" s="32">
        <f>J36</f>
        <v>15000000</v>
      </c>
      <c r="K35" s="56">
        <v>0.5</v>
      </c>
      <c r="L35" s="57">
        <f>L36</f>
        <v>4023800</v>
      </c>
      <c r="M35" s="58">
        <f t="shared" si="3"/>
        <v>50</v>
      </c>
      <c r="N35" s="35" t="s">
        <v>16</v>
      </c>
      <c r="O35" s="78">
        <f t="shared" si="1"/>
        <v>26.825333333333333</v>
      </c>
      <c r="P35" s="35" t="s">
        <v>16</v>
      </c>
      <c r="Q35" s="79">
        <f t="shared" si="2"/>
        <v>23.174666666666667</v>
      </c>
      <c r="R35" s="43" t="s">
        <v>16</v>
      </c>
      <c r="S35" s="131" t="s">
        <v>160</v>
      </c>
      <c r="T35" s="132" t="s">
        <v>162</v>
      </c>
      <c r="U35" s="39" t="s">
        <v>161</v>
      </c>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row>
    <row r="36" spans="1:81" ht="144" customHeight="1" x14ac:dyDescent="0.2">
      <c r="A36" s="71"/>
      <c r="B36" s="16"/>
      <c r="C36" s="69"/>
      <c r="D36" s="16"/>
      <c r="E36" s="16"/>
      <c r="F36" s="41" t="s">
        <v>125</v>
      </c>
      <c r="G36" s="47" t="s">
        <v>42</v>
      </c>
      <c r="H36" s="42" t="s">
        <v>39</v>
      </c>
      <c r="I36" s="42">
        <v>2</v>
      </c>
      <c r="J36" s="40">
        <v>15000000</v>
      </c>
      <c r="K36" s="42">
        <v>1</v>
      </c>
      <c r="L36" s="95">
        <v>4023800</v>
      </c>
      <c r="M36" s="96">
        <f t="shared" si="3"/>
        <v>50</v>
      </c>
      <c r="N36" s="13" t="s">
        <v>16</v>
      </c>
      <c r="O36" s="80">
        <f t="shared" si="1"/>
        <v>26.825333333333333</v>
      </c>
      <c r="P36" s="13" t="s">
        <v>16</v>
      </c>
      <c r="Q36" s="81">
        <f t="shared" si="2"/>
        <v>23.174666666666667</v>
      </c>
      <c r="R36" s="82" t="s">
        <v>16</v>
      </c>
      <c r="S36" s="14" t="s">
        <v>43</v>
      </c>
      <c r="T36" s="10" t="s">
        <v>63</v>
      </c>
      <c r="U36" s="25" t="s">
        <v>44</v>
      </c>
    </row>
    <row r="37" spans="1:81" ht="252.75" customHeight="1" x14ac:dyDescent="0.2">
      <c r="A37" s="71"/>
      <c r="B37" s="16"/>
      <c r="C37" s="69"/>
      <c r="D37" s="16"/>
      <c r="E37" s="16"/>
      <c r="F37" s="30" t="s">
        <v>127</v>
      </c>
      <c r="G37" s="39" t="s">
        <v>128</v>
      </c>
      <c r="H37" s="31" t="s">
        <v>106</v>
      </c>
      <c r="I37" s="31">
        <v>100</v>
      </c>
      <c r="J37" s="32">
        <f>J38+J39</f>
        <v>149999730</v>
      </c>
      <c r="K37" s="31">
        <v>25</v>
      </c>
      <c r="L37" s="57">
        <f>L38+L39</f>
        <v>116880170</v>
      </c>
      <c r="M37" s="58">
        <f t="shared" ref="M37" si="4">K37/I37*100</f>
        <v>25</v>
      </c>
      <c r="N37" s="35" t="s">
        <v>16</v>
      </c>
      <c r="O37" s="78">
        <f t="shared" ref="O37" si="5">L37/J37*100</f>
        <v>77.920253589789795</v>
      </c>
      <c r="P37" s="35" t="s">
        <v>16</v>
      </c>
      <c r="Q37" s="79">
        <f t="shared" ref="Q37" si="6">M37-O37</f>
        <v>-52.920253589789795</v>
      </c>
      <c r="R37" s="43" t="s">
        <v>16</v>
      </c>
      <c r="S37" s="131" t="s">
        <v>203</v>
      </c>
      <c r="T37" s="132" t="s">
        <v>205</v>
      </c>
      <c r="U37" s="39" t="s">
        <v>206</v>
      </c>
    </row>
    <row r="38" spans="1:81" ht="170.25" customHeight="1" x14ac:dyDescent="0.2">
      <c r="A38" s="71"/>
      <c r="B38" s="16"/>
      <c r="C38" s="69"/>
      <c r="D38" s="16"/>
      <c r="E38" s="16"/>
      <c r="F38" s="41" t="s">
        <v>185</v>
      </c>
      <c r="G38" s="47" t="s">
        <v>129</v>
      </c>
      <c r="H38" s="42" t="s">
        <v>27</v>
      </c>
      <c r="I38" s="42">
        <v>8</v>
      </c>
      <c r="J38" s="40">
        <v>99799080</v>
      </c>
      <c r="K38" s="42">
        <v>100</v>
      </c>
      <c r="L38" s="44">
        <v>99799080</v>
      </c>
      <c r="M38" s="140">
        <f>L38/J38*100</f>
        <v>100</v>
      </c>
      <c r="N38" s="141" t="s">
        <v>16</v>
      </c>
      <c r="O38" s="142">
        <f>L38/J38*100</f>
        <v>100</v>
      </c>
      <c r="P38" s="141" t="s">
        <v>16</v>
      </c>
      <c r="Q38" s="143" t="s">
        <v>179</v>
      </c>
      <c r="R38" s="73"/>
      <c r="S38" s="134" t="s">
        <v>261</v>
      </c>
      <c r="T38" s="10" t="s">
        <v>262</v>
      </c>
      <c r="U38" s="14" t="s">
        <v>199</v>
      </c>
    </row>
    <row r="39" spans="1:81" ht="144" customHeight="1" x14ac:dyDescent="0.2">
      <c r="A39" s="71"/>
      <c r="B39" s="16"/>
      <c r="C39" s="69"/>
      <c r="D39" s="16"/>
      <c r="E39" s="16"/>
      <c r="F39" s="41" t="s">
        <v>130</v>
      </c>
      <c r="G39" s="47" t="s">
        <v>131</v>
      </c>
      <c r="H39" s="42" t="s">
        <v>186</v>
      </c>
      <c r="I39" s="42">
        <v>12</v>
      </c>
      <c r="J39" s="40">
        <v>50200650</v>
      </c>
      <c r="K39" s="42">
        <v>6</v>
      </c>
      <c r="L39" s="44">
        <v>17081090</v>
      </c>
      <c r="M39" s="27">
        <f t="shared" ref="M39" si="7">K39/I39*100</f>
        <v>50</v>
      </c>
      <c r="N39" s="89" t="s">
        <v>16</v>
      </c>
      <c r="O39" s="80">
        <f t="shared" ref="O39" si="8">L39/J39*100</f>
        <v>34.025635126238406</v>
      </c>
      <c r="P39" s="89" t="s">
        <v>16</v>
      </c>
      <c r="Q39" s="133">
        <f t="shared" ref="Q39" si="9">M39-O39</f>
        <v>15.974364873761594</v>
      </c>
      <c r="R39" s="89" t="s">
        <v>16</v>
      </c>
      <c r="S39" s="99" t="s">
        <v>263</v>
      </c>
      <c r="T39" s="15" t="s">
        <v>209</v>
      </c>
      <c r="U39" s="83" t="s">
        <v>207</v>
      </c>
    </row>
    <row r="40" spans="1:81" ht="144" customHeight="1" x14ac:dyDescent="0.2">
      <c r="A40" s="71"/>
      <c r="B40" s="16"/>
      <c r="C40" s="69"/>
      <c r="D40" s="16"/>
      <c r="E40" s="16"/>
      <c r="F40" s="108" t="s">
        <v>132</v>
      </c>
      <c r="G40" s="100" t="s">
        <v>47</v>
      </c>
      <c r="H40" s="101" t="s">
        <v>15</v>
      </c>
      <c r="I40" s="102">
        <v>1</v>
      </c>
      <c r="J40" s="103">
        <v>27000000</v>
      </c>
      <c r="K40" s="102">
        <v>0.5</v>
      </c>
      <c r="L40" s="103">
        <f>L41</f>
        <v>13500000</v>
      </c>
      <c r="M40" s="104">
        <f t="shared" si="3"/>
        <v>50</v>
      </c>
      <c r="N40" s="105" t="s">
        <v>16</v>
      </c>
      <c r="O40" s="106">
        <f t="shared" si="1"/>
        <v>50</v>
      </c>
      <c r="P40" s="105" t="s">
        <v>16</v>
      </c>
      <c r="Q40" s="119">
        <f t="shared" si="2"/>
        <v>0</v>
      </c>
      <c r="R40" s="105" t="s">
        <v>16</v>
      </c>
      <c r="S40" s="107" t="s">
        <v>157</v>
      </c>
      <c r="T40" s="100" t="s">
        <v>142</v>
      </c>
      <c r="U40" s="100" t="s">
        <v>141</v>
      </c>
    </row>
    <row r="41" spans="1:81" ht="72" x14ac:dyDescent="0.2">
      <c r="A41" s="71"/>
      <c r="B41" s="16"/>
      <c r="C41" s="69"/>
      <c r="D41" s="16"/>
      <c r="E41" s="16"/>
      <c r="F41" s="30" t="s">
        <v>133</v>
      </c>
      <c r="G41" s="64" t="s">
        <v>47</v>
      </c>
      <c r="H41" s="65" t="s">
        <v>15</v>
      </c>
      <c r="I41" s="56">
        <v>1</v>
      </c>
      <c r="J41" s="32">
        <v>27000000</v>
      </c>
      <c r="K41" s="56">
        <v>0.5</v>
      </c>
      <c r="L41" s="32">
        <f>L42</f>
        <v>13500000</v>
      </c>
      <c r="M41" s="59">
        <f t="shared" si="3"/>
        <v>50</v>
      </c>
      <c r="N41" s="35" t="s">
        <v>16</v>
      </c>
      <c r="O41" s="78">
        <f t="shared" si="1"/>
        <v>50</v>
      </c>
      <c r="P41" s="35" t="s">
        <v>16</v>
      </c>
      <c r="Q41" s="79">
        <f t="shared" si="2"/>
        <v>0</v>
      </c>
      <c r="R41" s="34" t="s">
        <v>16</v>
      </c>
      <c r="S41" s="204" t="s">
        <v>143</v>
      </c>
      <c r="T41" s="204" t="s">
        <v>145</v>
      </c>
      <c r="U41" s="204" t="s">
        <v>144</v>
      </c>
    </row>
    <row r="42" spans="1:81" s="4" customFormat="1" ht="187.5" customHeight="1" x14ac:dyDescent="0.2">
      <c r="A42" s="72"/>
      <c r="B42" s="23"/>
      <c r="C42" s="70"/>
      <c r="D42" s="23"/>
      <c r="E42" s="23"/>
      <c r="F42" s="41" t="s">
        <v>134</v>
      </c>
      <c r="G42" s="47" t="s">
        <v>135</v>
      </c>
      <c r="H42" s="42" t="s">
        <v>20</v>
      </c>
      <c r="I42" s="42">
        <v>36</v>
      </c>
      <c r="J42" s="40">
        <v>27000000</v>
      </c>
      <c r="K42" s="42">
        <v>18</v>
      </c>
      <c r="L42" s="95">
        <v>13500000</v>
      </c>
      <c r="M42" s="27">
        <f t="shared" si="3"/>
        <v>50</v>
      </c>
      <c r="N42" s="89" t="s">
        <v>16</v>
      </c>
      <c r="O42" s="80">
        <f t="shared" si="1"/>
        <v>50</v>
      </c>
      <c r="P42" s="89" t="s">
        <v>16</v>
      </c>
      <c r="Q42" s="133">
        <f t="shared" si="2"/>
        <v>0</v>
      </c>
      <c r="R42" s="89" t="s">
        <v>16</v>
      </c>
      <c r="S42" s="221"/>
      <c r="T42" s="221"/>
      <c r="U42" s="22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row>
    <row r="43" spans="1:81" ht="144" customHeight="1" x14ac:dyDescent="0.2">
      <c r="A43" s="71"/>
      <c r="B43" s="16"/>
      <c r="C43" s="69"/>
      <c r="D43" s="16"/>
      <c r="E43" s="16"/>
      <c r="F43" s="108" t="s">
        <v>230</v>
      </c>
      <c r="G43" s="100" t="s">
        <v>236</v>
      </c>
      <c r="H43" s="101">
        <v>12</v>
      </c>
      <c r="I43" s="102">
        <v>1</v>
      </c>
      <c r="J43" s="103">
        <v>28956000</v>
      </c>
      <c r="K43" s="102">
        <v>0.12</v>
      </c>
      <c r="L43" s="103">
        <v>26250000</v>
      </c>
      <c r="M43" s="104">
        <f t="shared" si="3"/>
        <v>12</v>
      </c>
      <c r="N43" s="105" t="s">
        <v>16</v>
      </c>
      <c r="O43" s="106">
        <f t="shared" si="1"/>
        <v>90.654786572731041</v>
      </c>
      <c r="P43" s="105" t="s">
        <v>16</v>
      </c>
      <c r="Q43" s="119">
        <f t="shared" si="2"/>
        <v>-78.654786572731041</v>
      </c>
      <c r="R43" s="105" t="s">
        <v>16</v>
      </c>
      <c r="S43" s="107" t="s">
        <v>239</v>
      </c>
      <c r="T43" s="100" t="s">
        <v>240</v>
      </c>
      <c r="U43" s="100" t="s">
        <v>241</v>
      </c>
    </row>
    <row r="44" spans="1:81" ht="84" x14ac:dyDescent="0.2">
      <c r="A44" s="71"/>
      <c r="B44" s="16"/>
      <c r="C44" s="69"/>
      <c r="D44" s="16"/>
      <c r="E44" s="16"/>
      <c r="F44" s="30" t="s">
        <v>237</v>
      </c>
      <c r="G44" s="64" t="s">
        <v>238</v>
      </c>
      <c r="H44" s="65">
        <v>12</v>
      </c>
      <c r="I44" s="56">
        <v>1</v>
      </c>
      <c r="J44" s="32">
        <v>28956000</v>
      </c>
      <c r="K44" s="56">
        <v>0.12</v>
      </c>
      <c r="L44" s="32">
        <v>26250000</v>
      </c>
      <c r="M44" s="59">
        <f t="shared" si="3"/>
        <v>12</v>
      </c>
      <c r="N44" s="35" t="s">
        <v>16</v>
      </c>
      <c r="O44" s="78">
        <f t="shared" si="1"/>
        <v>90.654786572731041</v>
      </c>
      <c r="P44" s="35" t="s">
        <v>16</v>
      </c>
      <c r="Q44" s="79">
        <f t="shared" si="2"/>
        <v>-78.654786572731041</v>
      </c>
      <c r="R44" s="34" t="s">
        <v>16</v>
      </c>
      <c r="S44" s="174" t="s">
        <v>242</v>
      </c>
      <c r="T44" s="204" t="s">
        <v>243</v>
      </c>
      <c r="U44" s="204" t="s">
        <v>244</v>
      </c>
    </row>
    <row r="45" spans="1:81" ht="131.25" customHeight="1" x14ac:dyDescent="0.2">
      <c r="A45" s="72"/>
      <c r="B45" s="23"/>
      <c r="C45" s="70"/>
      <c r="D45" s="23"/>
      <c r="E45" s="23"/>
      <c r="F45" s="41" t="s">
        <v>245</v>
      </c>
      <c r="G45" s="47" t="s">
        <v>246</v>
      </c>
      <c r="H45" s="42" t="s">
        <v>247</v>
      </c>
      <c r="I45" s="177">
        <v>1</v>
      </c>
      <c r="J45" s="40">
        <v>7700000</v>
      </c>
      <c r="K45" s="42">
        <f>L45/J45*100</f>
        <v>19.480519480519483</v>
      </c>
      <c r="L45" s="95">
        <v>1500000</v>
      </c>
      <c r="M45" s="27">
        <v>14</v>
      </c>
      <c r="N45" s="89"/>
      <c r="O45" s="80">
        <f t="shared" si="1"/>
        <v>19.480519480519483</v>
      </c>
      <c r="P45" s="89" t="s">
        <v>16</v>
      </c>
      <c r="Q45" s="133">
        <f t="shared" si="2"/>
        <v>-5.480519480519483</v>
      </c>
      <c r="R45" s="89" t="s">
        <v>16</v>
      </c>
      <c r="S45" s="175"/>
      <c r="T45" s="205"/>
      <c r="U45" s="205"/>
    </row>
    <row r="46" spans="1:81" ht="142.5" customHeight="1" x14ac:dyDescent="0.2">
      <c r="A46" s="165"/>
      <c r="B46" s="165"/>
      <c r="C46" s="165"/>
      <c r="D46" s="165"/>
      <c r="E46" s="165"/>
      <c r="F46" s="167" t="s">
        <v>248</v>
      </c>
      <c r="G46" s="167" t="s">
        <v>249</v>
      </c>
      <c r="H46" s="169" t="s">
        <v>247</v>
      </c>
      <c r="I46" s="178">
        <v>1</v>
      </c>
      <c r="J46" s="170">
        <v>16800000</v>
      </c>
      <c r="K46" s="179">
        <f>L46/J46*100</f>
        <v>67.261904761904773</v>
      </c>
      <c r="L46" s="170">
        <v>11300000</v>
      </c>
      <c r="M46" s="180">
        <v>14</v>
      </c>
      <c r="N46" s="173"/>
      <c r="O46" s="80">
        <f t="shared" si="1"/>
        <v>67.261904761904773</v>
      </c>
      <c r="P46" s="173"/>
      <c r="Q46" s="133">
        <f t="shared" si="2"/>
        <v>-53.261904761904773</v>
      </c>
      <c r="R46" s="173"/>
      <c r="S46" s="176"/>
      <c r="T46" s="176"/>
      <c r="U46" s="176"/>
    </row>
    <row r="47" spans="1:81" ht="159" customHeight="1" x14ac:dyDescent="0.2">
      <c r="A47" s="1"/>
      <c r="B47" s="1"/>
      <c r="C47" s="1"/>
      <c r="D47" s="1"/>
      <c r="J47" s="1"/>
      <c r="L47" s="1"/>
      <c r="M47" s="1"/>
      <c r="P47" s="1"/>
      <c r="Q47" s="1"/>
    </row>
    <row r="48" spans="1:81" ht="137.25" customHeight="1" x14ac:dyDescent="0.2">
      <c r="A48" s="1"/>
      <c r="B48" s="1"/>
      <c r="C48" s="1"/>
      <c r="D48" s="1"/>
      <c r="J48" s="1"/>
      <c r="L48" s="1"/>
      <c r="M48" s="1"/>
      <c r="P48" s="1"/>
      <c r="Q48" s="1"/>
    </row>
    <row r="49" spans="1:74" ht="137.25" customHeight="1" x14ac:dyDescent="0.2">
      <c r="A49" s="1"/>
      <c r="B49" s="1"/>
      <c r="C49" s="1"/>
      <c r="D49" s="1"/>
      <c r="J49" s="1"/>
      <c r="L49" s="1"/>
      <c r="M49" s="1"/>
      <c r="P49" s="1"/>
      <c r="Q49" s="1"/>
    </row>
    <row r="50" spans="1:74" s="4" customFormat="1"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74" ht="139.5" customHeight="1" x14ac:dyDescent="0.2">
      <c r="A51" s="1"/>
      <c r="B51" s="1"/>
      <c r="C51" s="1"/>
      <c r="D51" s="1"/>
      <c r="J51" s="1"/>
      <c r="L51" s="1"/>
      <c r="M51" s="1"/>
      <c r="P51" s="1"/>
      <c r="Q51" s="1"/>
    </row>
    <row r="52" spans="1:74" ht="135" customHeight="1" x14ac:dyDescent="0.2">
      <c r="A52" s="1"/>
      <c r="B52" s="1"/>
      <c r="C52" s="1"/>
      <c r="D52" s="1"/>
      <c r="J52" s="1"/>
      <c r="L52" s="1"/>
      <c r="M52" s="1"/>
      <c r="P52" s="1"/>
      <c r="Q52" s="1"/>
    </row>
    <row r="53" spans="1:74" ht="142.5" customHeight="1" x14ac:dyDescent="0.2">
      <c r="A53" s="1"/>
      <c r="B53" s="1"/>
      <c r="C53" s="1"/>
      <c r="D53" s="1"/>
      <c r="J53" s="1"/>
      <c r="L53" s="1"/>
      <c r="M53" s="1"/>
      <c r="P53" s="1"/>
      <c r="Q53" s="1"/>
    </row>
    <row r="54" spans="1:74" s="5" customFormat="1" ht="13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ht="99.75" customHeight="1" x14ac:dyDescent="0.2">
      <c r="A55" s="1"/>
      <c r="B55" s="1"/>
      <c r="C55" s="1"/>
      <c r="D55" s="1"/>
      <c r="J55" s="1"/>
      <c r="L55" s="1"/>
      <c r="M55" s="1"/>
      <c r="P55" s="1"/>
      <c r="Q55" s="1"/>
    </row>
    <row r="56" spans="1:74" ht="133.5" customHeight="1" x14ac:dyDescent="0.2">
      <c r="A56" s="1"/>
      <c r="B56" s="1"/>
      <c r="C56" s="1"/>
      <c r="D56" s="1"/>
      <c r="J56" s="1"/>
      <c r="L56" s="1"/>
      <c r="M56" s="1"/>
      <c r="P56" s="1"/>
      <c r="Q56" s="1"/>
    </row>
    <row r="57" spans="1:74" x14ac:dyDescent="0.2">
      <c r="J57" s="9"/>
      <c r="S57" s="8"/>
    </row>
    <row r="58" spans="1:74" x14ac:dyDescent="0.2">
      <c r="S58" s="8"/>
    </row>
    <row r="59" spans="1:74" x14ac:dyDescent="0.2">
      <c r="S59" s="8"/>
    </row>
    <row r="60" spans="1:74" x14ac:dyDescent="0.2">
      <c r="S60" s="8"/>
    </row>
    <row r="61" spans="1:74" x14ac:dyDescent="0.2">
      <c r="S61" s="8"/>
    </row>
  </sheetData>
  <mergeCells count="39">
    <mergeCell ref="S32:S33"/>
    <mergeCell ref="T32:T33"/>
    <mergeCell ref="U32:U33"/>
    <mergeCell ref="S41:S42"/>
    <mergeCell ref="T41:T42"/>
    <mergeCell ref="U41:U42"/>
    <mergeCell ref="U8:U10"/>
    <mergeCell ref="Q5:R6"/>
    <mergeCell ref="S19:S20"/>
    <mergeCell ref="T19:T20"/>
    <mergeCell ref="U19:U20"/>
    <mergeCell ref="S5:S6"/>
    <mergeCell ref="T5:T6"/>
    <mergeCell ref="U5:U6"/>
    <mergeCell ref="Q11:R11"/>
    <mergeCell ref="S11:S12"/>
    <mergeCell ref="T11:T12"/>
    <mergeCell ref="U11:U12"/>
    <mergeCell ref="M5:P5"/>
    <mergeCell ref="M6:N6"/>
    <mergeCell ref="O6:P6"/>
    <mergeCell ref="S8:S10"/>
    <mergeCell ref="T8:T10"/>
    <mergeCell ref="T44:T45"/>
    <mergeCell ref="U44:U45"/>
    <mergeCell ref="A1:S1"/>
    <mergeCell ref="A2:S2"/>
    <mergeCell ref="A3:S3"/>
    <mergeCell ref="A5:A6"/>
    <mergeCell ref="B5:B6"/>
    <mergeCell ref="C5:C6"/>
    <mergeCell ref="D5:D6"/>
    <mergeCell ref="E5:E6"/>
    <mergeCell ref="F5:F6"/>
    <mergeCell ref="G5:G6"/>
    <mergeCell ref="H5:H6"/>
    <mergeCell ref="I5:I6"/>
    <mergeCell ref="J5:J6"/>
    <mergeCell ref="K5:L5"/>
  </mergeCells>
  <pageMargins left="0.23622047244094491" right="0.11811023622047245" top="0.74803149606299213" bottom="7.874015748031496E-2" header="0.31496062992125984" footer="0.15748031496062992"/>
  <pageSetup paperSize="5" scale="69" fitToWidth="0" fitToHeight="0" orientation="landscape" r:id="rId1"/>
  <rowBreaks count="2" manualBreakCount="2">
    <brk id="37" max="20" man="1"/>
    <brk id="4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C61"/>
  <sheetViews>
    <sheetView showWhiteSpace="0" view="pageBreakPreview" topLeftCell="C28" zoomScale="81" zoomScaleNormal="71" zoomScaleSheetLayoutView="81" zoomScalePageLayoutView="60" workbookViewId="0">
      <selection activeCell="S29" sqref="S29:U29"/>
    </sheetView>
  </sheetViews>
  <sheetFormatPr defaultColWidth="8.875" defaultRowHeight="12.75" x14ac:dyDescent="0.2"/>
  <cols>
    <col min="1" max="1" width="3.125" style="6" customWidth="1"/>
    <col min="2" max="2" width="10.75" style="6" customWidth="1"/>
    <col min="3" max="3" width="12.125" style="6" customWidth="1"/>
    <col min="4" max="4" width="6.625" style="6" customWidth="1"/>
    <col min="5" max="5" width="8" style="1" customWidth="1"/>
    <col min="6" max="6" width="16.25" style="1" customWidth="1"/>
    <col min="7" max="7" width="14.625" style="1" customWidth="1"/>
    <col min="8" max="8" width="8.5" style="1" customWidth="1"/>
    <col min="9" max="9" width="8.875" style="1" customWidth="1"/>
    <col min="10" max="10" width="13.25" style="7" customWidth="1"/>
    <col min="11" max="11" width="6.625" style="1" customWidth="1"/>
    <col min="12" max="12" width="12.375" style="7" customWidth="1"/>
    <col min="13" max="13" width="4.625" style="7" customWidth="1"/>
    <col min="14" max="14" width="2.875" style="1" customWidth="1"/>
    <col min="15" max="15" width="7.125" style="1" customWidth="1"/>
    <col min="16" max="16" width="3.75" style="7" customWidth="1"/>
    <col min="17" max="17" width="6.625" style="7" customWidth="1"/>
    <col min="18" max="18" width="2.625" style="1" customWidth="1"/>
    <col min="19" max="19" width="21.625" style="1" customWidth="1"/>
    <col min="20" max="20" width="21.75" style="1" customWidth="1"/>
    <col min="21" max="21" width="20.375" style="1" customWidth="1"/>
    <col min="22" max="260" width="8.875" style="1"/>
    <col min="261" max="261" width="4" style="1" customWidth="1"/>
    <col min="262" max="262" width="29.5" style="1" customWidth="1"/>
    <col min="263" max="263" width="39.375" style="1" customWidth="1"/>
    <col min="264" max="264" width="20.5" style="1" customWidth="1"/>
    <col min="265" max="265" width="8.875" style="1"/>
    <col min="266" max="266" width="9" style="1" customWidth="1"/>
    <col min="267" max="267" width="11.125" style="1" customWidth="1"/>
    <col min="268" max="268" width="10.625" style="1" customWidth="1"/>
    <col min="269" max="269" width="11.125" style="1" customWidth="1"/>
    <col min="270" max="270" width="10.375" style="1" customWidth="1"/>
    <col min="271" max="271" width="11.375" style="1" customWidth="1"/>
    <col min="272" max="272" width="18" style="1" customWidth="1"/>
    <col min="273" max="273" width="15.875" style="1" customWidth="1"/>
    <col min="274" max="274" width="17.125" style="1" customWidth="1"/>
    <col min="275" max="275" width="15.125" style="1" customWidth="1"/>
    <col min="276" max="516" width="8.875" style="1"/>
    <col min="517" max="517" width="4" style="1" customWidth="1"/>
    <col min="518" max="518" width="29.5" style="1" customWidth="1"/>
    <col min="519" max="519" width="39.375" style="1" customWidth="1"/>
    <col min="520" max="520" width="20.5" style="1" customWidth="1"/>
    <col min="521" max="521" width="8.875" style="1"/>
    <col min="522" max="522" width="9" style="1" customWidth="1"/>
    <col min="523" max="523" width="11.125" style="1" customWidth="1"/>
    <col min="524" max="524" width="10.625" style="1" customWidth="1"/>
    <col min="525" max="525" width="11.125" style="1" customWidth="1"/>
    <col min="526" max="526" width="10.375" style="1" customWidth="1"/>
    <col min="527" max="527" width="11.375" style="1" customWidth="1"/>
    <col min="528" max="528" width="18" style="1" customWidth="1"/>
    <col min="529" max="529" width="15.875" style="1" customWidth="1"/>
    <col min="530" max="530" width="17.125" style="1" customWidth="1"/>
    <col min="531" max="531" width="15.125" style="1" customWidth="1"/>
    <col min="532" max="772" width="8.875" style="1"/>
    <col min="773" max="773" width="4" style="1" customWidth="1"/>
    <col min="774" max="774" width="29.5" style="1" customWidth="1"/>
    <col min="775" max="775" width="39.375" style="1" customWidth="1"/>
    <col min="776" max="776" width="20.5" style="1" customWidth="1"/>
    <col min="777" max="777" width="8.875" style="1"/>
    <col min="778" max="778" width="9" style="1" customWidth="1"/>
    <col min="779" max="779" width="11.125" style="1" customWidth="1"/>
    <col min="780" max="780" width="10.625" style="1" customWidth="1"/>
    <col min="781" max="781" width="11.125" style="1" customWidth="1"/>
    <col min="782" max="782" width="10.375" style="1" customWidth="1"/>
    <col min="783" max="783" width="11.375" style="1" customWidth="1"/>
    <col min="784" max="784" width="18" style="1" customWidth="1"/>
    <col min="785" max="785" width="15.875" style="1" customWidth="1"/>
    <col min="786" max="786" width="17.125" style="1" customWidth="1"/>
    <col min="787" max="787" width="15.125" style="1" customWidth="1"/>
    <col min="788" max="1028" width="8.875" style="1"/>
    <col min="1029" max="1029" width="4" style="1" customWidth="1"/>
    <col min="1030" max="1030" width="29.5" style="1" customWidth="1"/>
    <col min="1031" max="1031" width="39.375" style="1" customWidth="1"/>
    <col min="1032" max="1032" width="20.5" style="1" customWidth="1"/>
    <col min="1033" max="1033" width="8.875" style="1"/>
    <col min="1034" max="1034" width="9" style="1" customWidth="1"/>
    <col min="1035" max="1035" width="11.125" style="1" customWidth="1"/>
    <col min="1036" max="1036" width="10.625" style="1" customWidth="1"/>
    <col min="1037" max="1037" width="11.125" style="1" customWidth="1"/>
    <col min="1038" max="1038" width="10.375" style="1" customWidth="1"/>
    <col min="1039" max="1039" width="11.375" style="1" customWidth="1"/>
    <col min="1040" max="1040" width="18" style="1" customWidth="1"/>
    <col min="1041" max="1041" width="15.875" style="1" customWidth="1"/>
    <col min="1042" max="1042" width="17.125" style="1" customWidth="1"/>
    <col min="1043" max="1043" width="15.125" style="1" customWidth="1"/>
    <col min="1044" max="1284" width="8.875" style="1"/>
    <col min="1285" max="1285" width="4" style="1" customWidth="1"/>
    <col min="1286" max="1286" width="29.5" style="1" customWidth="1"/>
    <col min="1287" max="1287" width="39.375" style="1" customWidth="1"/>
    <col min="1288" max="1288" width="20.5" style="1" customWidth="1"/>
    <col min="1289" max="1289" width="8.875" style="1"/>
    <col min="1290" max="1290" width="9" style="1" customWidth="1"/>
    <col min="1291" max="1291" width="11.125" style="1" customWidth="1"/>
    <col min="1292" max="1292" width="10.625" style="1" customWidth="1"/>
    <col min="1293" max="1293" width="11.125" style="1" customWidth="1"/>
    <col min="1294" max="1294" width="10.375" style="1" customWidth="1"/>
    <col min="1295" max="1295" width="11.375" style="1" customWidth="1"/>
    <col min="1296" max="1296" width="18" style="1" customWidth="1"/>
    <col min="1297" max="1297" width="15.875" style="1" customWidth="1"/>
    <col min="1298" max="1298" width="17.125" style="1" customWidth="1"/>
    <col min="1299" max="1299" width="15.125" style="1" customWidth="1"/>
    <col min="1300" max="1540" width="8.875" style="1"/>
    <col min="1541" max="1541" width="4" style="1" customWidth="1"/>
    <col min="1542" max="1542" width="29.5" style="1" customWidth="1"/>
    <col min="1543" max="1543" width="39.375" style="1" customWidth="1"/>
    <col min="1544" max="1544" width="20.5" style="1" customWidth="1"/>
    <col min="1545" max="1545" width="8.875" style="1"/>
    <col min="1546" max="1546" width="9" style="1" customWidth="1"/>
    <col min="1547" max="1547" width="11.125" style="1" customWidth="1"/>
    <col min="1548" max="1548" width="10.625" style="1" customWidth="1"/>
    <col min="1549" max="1549" width="11.125" style="1" customWidth="1"/>
    <col min="1550" max="1550" width="10.375" style="1" customWidth="1"/>
    <col min="1551" max="1551" width="11.375" style="1" customWidth="1"/>
    <col min="1552" max="1552" width="18" style="1" customWidth="1"/>
    <col min="1553" max="1553" width="15.875" style="1" customWidth="1"/>
    <col min="1554" max="1554" width="17.125" style="1" customWidth="1"/>
    <col min="1555" max="1555" width="15.125" style="1" customWidth="1"/>
    <col min="1556" max="1796" width="8.875" style="1"/>
    <col min="1797" max="1797" width="4" style="1" customWidth="1"/>
    <col min="1798" max="1798" width="29.5" style="1" customWidth="1"/>
    <col min="1799" max="1799" width="39.375" style="1" customWidth="1"/>
    <col min="1800" max="1800" width="20.5" style="1" customWidth="1"/>
    <col min="1801" max="1801" width="8.875" style="1"/>
    <col min="1802" max="1802" width="9" style="1" customWidth="1"/>
    <col min="1803" max="1803" width="11.125" style="1" customWidth="1"/>
    <col min="1804" max="1804" width="10.625" style="1" customWidth="1"/>
    <col min="1805" max="1805" width="11.125" style="1" customWidth="1"/>
    <col min="1806" max="1806" width="10.375" style="1" customWidth="1"/>
    <col min="1807" max="1807" width="11.375" style="1" customWidth="1"/>
    <col min="1808" max="1808" width="18" style="1" customWidth="1"/>
    <col min="1809" max="1809" width="15.875" style="1" customWidth="1"/>
    <col min="1810" max="1810" width="17.125" style="1" customWidth="1"/>
    <col min="1811" max="1811" width="15.125" style="1" customWidth="1"/>
    <col min="1812" max="2052" width="8.875" style="1"/>
    <col min="2053" max="2053" width="4" style="1" customWidth="1"/>
    <col min="2054" max="2054" width="29.5" style="1" customWidth="1"/>
    <col min="2055" max="2055" width="39.375" style="1" customWidth="1"/>
    <col min="2056" max="2056" width="20.5" style="1" customWidth="1"/>
    <col min="2057" max="2057" width="8.875" style="1"/>
    <col min="2058" max="2058" width="9" style="1" customWidth="1"/>
    <col min="2059" max="2059" width="11.125" style="1" customWidth="1"/>
    <col min="2060" max="2060" width="10.625" style="1" customWidth="1"/>
    <col min="2061" max="2061" width="11.125" style="1" customWidth="1"/>
    <col min="2062" max="2062" width="10.375" style="1" customWidth="1"/>
    <col min="2063" max="2063" width="11.375" style="1" customWidth="1"/>
    <col min="2064" max="2064" width="18" style="1" customWidth="1"/>
    <col min="2065" max="2065" width="15.875" style="1" customWidth="1"/>
    <col min="2066" max="2066" width="17.125" style="1" customWidth="1"/>
    <col min="2067" max="2067" width="15.125" style="1" customWidth="1"/>
    <col min="2068" max="2308" width="8.875" style="1"/>
    <col min="2309" max="2309" width="4" style="1" customWidth="1"/>
    <col min="2310" max="2310" width="29.5" style="1" customWidth="1"/>
    <col min="2311" max="2311" width="39.375" style="1" customWidth="1"/>
    <col min="2312" max="2312" width="20.5" style="1" customWidth="1"/>
    <col min="2313" max="2313" width="8.875" style="1"/>
    <col min="2314" max="2314" width="9" style="1" customWidth="1"/>
    <col min="2315" max="2315" width="11.125" style="1" customWidth="1"/>
    <col min="2316" max="2316" width="10.625" style="1" customWidth="1"/>
    <col min="2317" max="2317" width="11.125" style="1" customWidth="1"/>
    <col min="2318" max="2318" width="10.375" style="1" customWidth="1"/>
    <col min="2319" max="2319" width="11.375" style="1" customWidth="1"/>
    <col min="2320" max="2320" width="18" style="1" customWidth="1"/>
    <col min="2321" max="2321" width="15.875" style="1" customWidth="1"/>
    <col min="2322" max="2322" width="17.125" style="1" customWidth="1"/>
    <col min="2323" max="2323" width="15.125" style="1" customWidth="1"/>
    <col min="2324" max="2564" width="8.875" style="1"/>
    <col min="2565" max="2565" width="4" style="1" customWidth="1"/>
    <col min="2566" max="2566" width="29.5" style="1" customWidth="1"/>
    <col min="2567" max="2567" width="39.375" style="1" customWidth="1"/>
    <col min="2568" max="2568" width="20.5" style="1" customWidth="1"/>
    <col min="2569" max="2569" width="8.875" style="1"/>
    <col min="2570" max="2570" width="9" style="1" customWidth="1"/>
    <col min="2571" max="2571" width="11.125" style="1" customWidth="1"/>
    <col min="2572" max="2572" width="10.625" style="1" customWidth="1"/>
    <col min="2573" max="2573" width="11.125" style="1" customWidth="1"/>
    <col min="2574" max="2574" width="10.375" style="1" customWidth="1"/>
    <col min="2575" max="2575" width="11.375" style="1" customWidth="1"/>
    <col min="2576" max="2576" width="18" style="1" customWidth="1"/>
    <col min="2577" max="2577" width="15.875" style="1" customWidth="1"/>
    <col min="2578" max="2578" width="17.125" style="1" customWidth="1"/>
    <col min="2579" max="2579" width="15.125" style="1" customWidth="1"/>
    <col min="2580" max="2820" width="8.875" style="1"/>
    <col min="2821" max="2821" width="4" style="1" customWidth="1"/>
    <col min="2822" max="2822" width="29.5" style="1" customWidth="1"/>
    <col min="2823" max="2823" width="39.375" style="1" customWidth="1"/>
    <col min="2824" max="2824" width="20.5" style="1" customWidth="1"/>
    <col min="2825" max="2825" width="8.875" style="1"/>
    <col min="2826" max="2826" width="9" style="1" customWidth="1"/>
    <col min="2827" max="2827" width="11.125" style="1" customWidth="1"/>
    <col min="2828" max="2828" width="10.625" style="1" customWidth="1"/>
    <col min="2829" max="2829" width="11.125" style="1" customWidth="1"/>
    <col min="2830" max="2830" width="10.375" style="1" customWidth="1"/>
    <col min="2831" max="2831" width="11.375" style="1" customWidth="1"/>
    <col min="2832" max="2832" width="18" style="1" customWidth="1"/>
    <col min="2833" max="2833" width="15.875" style="1" customWidth="1"/>
    <col min="2834" max="2834" width="17.125" style="1" customWidth="1"/>
    <col min="2835" max="2835" width="15.125" style="1" customWidth="1"/>
    <col min="2836" max="3076" width="8.875" style="1"/>
    <col min="3077" max="3077" width="4" style="1" customWidth="1"/>
    <col min="3078" max="3078" width="29.5" style="1" customWidth="1"/>
    <col min="3079" max="3079" width="39.375" style="1" customWidth="1"/>
    <col min="3080" max="3080" width="20.5" style="1" customWidth="1"/>
    <col min="3081" max="3081" width="8.875" style="1"/>
    <col min="3082" max="3082" width="9" style="1" customWidth="1"/>
    <col min="3083" max="3083" width="11.125" style="1" customWidth="1"/>
    <col min="3084" max="3084" width="10.625" style="1" customWidth="1"/>
    <col min="3085" max="3085" width="11.125" style="1" customWidth="1"/>
    <col min="3086" max="3086" width="10.375" style="1" customWidth="1"/>
    <col min="3087" max="3087" width="11.375" style="1" customWidth="1"/>
    <col min="3088" max="3088" width="18" style="1" customWidth="1"/>
    <col min="3089" max="3089" width="15.875" style="1" customWidth="1"/>
    <col min="3090" max="3090" width="17.125" style="1" customWidth="1"/>
    <col min="3091" max="3091" width="15.125" style="1" customWidth="1"/>
    <col min="3092" max="3332" width="8.875" style="1"/>
    <col min="3333" max="3333" width="4" style="1" customWidth="1"/>
    <col min="3334" max="3334" width="29.5" style="1" customWidth="1"/>
    <col min="3335" max="3335" width="39.375" style="1" customWidth="1"/>
    <col min="3336" max="3336" width="20.5" style="1" customWidth="1"/>
    <col min="3337" max="3337" width="8.875" style="1"/>
    <col min="3338" max="3338" width="9" style="1" customWidth="1"/>
    <col min="3339" max="3339" width="11.125" style="1" customWidth="1"/>
    <col min="3340" max="3340" width="10.625" style="1" customWidth="1"/>
    <col min="3341" max="3341" width="11.125" style="1" customWidth="1"/>
    <col min="3342" max="3342" width="10.375" style="1" customWidth="1"/>
    <col min="3343" max="3343" width="11.375" style="1" customWidth="1"/>
    <col min="3344" max="3344" width="18" style="1" customWidth="1"/>
    <col min="3345" max="3345" width="15.875" style="1" customWidth="1"/>
    <col min="3346" max="3346" width="17.125" style="1" customWidth="1"/>
    <col min="3347" max="3347" width="15.125" style="1" customWidth="1"/>
    <col min="3348" max="3588" width="8.875" style="1"/>
    <col min="3589" max="3589" width="4" style="1" customWidth="1"/>
    <col min="3590" max="3590" width="29.5" style="1" customWidth="1"/>
    <col min="3591" max="3591" width="39.375" style="1" customWidth="1"/>
    <col min="3592" max="3592" width="20.5" style="1" customWidth="1"/>
    <col min="3593" max="3593" width="8.875" style="1"/>
    <col min="3594" max="3594" width="9" style="1" customWidth="1"/>
    <col min="3595" max="3595" width="11.125" style="1" customWidth="1"/>
    <col min="3596" max="3596" width="10.625" style="1" customWidth="1"/>
    <col min="3597" max="3597" width="11.125" style="1" customWidth="1"/>
    <col min="3598" max="3598" width="10.375" style="1" customWidth="1"/>
    <col min="3599" max="3599" width="11.375" style="1" customWidth="1"/>
    <col min="3600" max="3600" width="18" style="1" customWidth="1"/>
    <col min="3601" max="3601" width="15.875" style="1" customWidth="1"/>
    <col min="3602" max="3602" width="17.125" style="1" customWidth="1"/>
    <col min="3603" max="3603" width="15.125" style="1" customWidth="1"/>
    <col min="3604" max="3844" width="8.875" style="1"/>
    <col min="3845" max="3845" width="4" style="1" customWidth="1"/>
    <col min="3846" max="3846" width="29.5" style="1" customWidth="1"/>
    <col min="3847" max="3847" width="39.375" style="1" customWidth="1"/>
    <col min="3848" max="3848" width="20.5" style="1" customWidth="1"/>
    <col min="3849" max="3849" width="8.875" style="1"/>
    <col min="3850" max="3850" width="9" style="1" customWidth="1"/>
    <col min="3851" max="3851" width="11.125" style="1" customWidth="1"/>
    <col min="3852" max="3852" width="10.625" style="1" customWidth="1"/>
    <col min="3853" max="3853" width="11.125" style="1" customWidth="1"/>
    <col min="3854" max="3854" width="10.375" style="1" customWidth="1"/>
    <col min="3855" max="3855" width="11.375" style="1" customWidth="1"/>
    <col min="3856" max="3856" width="18" style="1" customWidth="1"/>
    <col min="3857" max="3857" width="15.875" style="1" customWidth="1"/>
    <col min="3858" max="3858" width="17.125" style="1" customWidth="1"/>
    <col min="3859" max="3859" width="15.125" style="1" customWidth="1"/>
    <col min="3860" max="4100" width="8.875" style="1"/>
    <col min="4101" max="4101" width="4" style="1" customWidth="1"/>
    <col min="4102" max="4102" width="29.5" style="1" customWidth="1"/>
    <col min="4103" max="4103" width="39.375" style="1" customWidth="1"/>
    <col min="4104" max="4104" width="20.5" style="1" customWidth="1"/>
    <col min="4105" max="4105" width="8.875" style="1"/>
    <col min="4106" max="4106" width="9" style="1" customWidth="1"/>
    <col min="4107" max="4107" width="11.125" style="1" customWidth="1"/>
    <col min="4108" max="4108" width="10.625" style="1" customWidth="1"/>
    <col min="4109" max="4109" width="11.125" style="1" customWidth="1"/>
    <col min="4110" max="4110" width="10.375" style="1" customWidth="1"/>
    <col min="4111" max="4111" width="11.375" style="1" customWidth="1"/>
    <col min="4112" max="4112" width="18" style="1" customWidth="1"/>
    <col min="4113" max="4113" width="15.875" style="1" customWidth="1"/>
    <col min="4114" max="4114" width="17.125" style="1" customWidth="1"/>
    <col min="4115" max="4115" width="15.125" style="1" customWidth="1"/>
    <col min="4116" max="4356" width="8.875" style="1"/>
    <col min="4357" max="4357" width="4" style="1" customWidth="1"/>
    <col min="4358" max="4358" width="29.5" style="1" customWidth="1"/>
    <col min="4359" max="4359" width="39.375" style="1" customWidth="1"/>
    <col min="4360" max="4360" width="20.5" style="1" customWidth="1"/>
    <col min="4361" max="4361" width="8.875" style="1"/>
    <col min="4362" max="4362" width="9" style="1" customWidth="1"/>
    <col min="4363" max="4363" width="11.125" style="1" customWidth="1"/>
    <col min="4364" max="4364" width="10.625" style="1" customWidth="1"/>
    <col min="4365" max="4365" width="11.125" style="1" customWidth="1"/>
    <col min="4366" max="4366" width="10.375" style="1" customWidth="1"/>
    <col min="4367" max="4367" width="11.375" style="1" customWidth="1"/>
    <col min="4368" max="4368" width="18" style="1" customWidth="1"/>
    <col min="4369" max="4369" width="15.875" style="1" customWidth="1"/>
    <col min="4370" max="4370" width="17.125" style="1" customWidth="1"/>
    <col min="4371" max="4371" width="15.125" style="1" customWidth="1"/>
    <col min="4372" max="4612" width="8.875" style="1"/>
    <col min="4613" max="4613" width="4" style="1" customWidth="1"/>
    <col min="4614" max="4614" width="29.5" style="1" customWidth="1"/>
    <col min="4615" max="4615" width="39.375" style="1" customWidth="1"/>
    <col min="4616" max="4616" width="20.5" style="1" customWidth="1"/>
    <col min="4617" max="4617" width="8.875" style="1"/>
    <col min="4618" max="4618" width="9" style="1" customWidth="1"/>
    <col min="4619" max="4619" width="11.125" style="1" customWidth="1"/>
    <col min="4620" max="4620" width="10.625" style="1" customWidth="1"/>
    <col min="4621" max="4621" width="11.125" style="1" customWidth="1"/>
    <col min="4622" max="4622" width="10.375" style="1" customWidth="1"/>
    <col min="4623" max="4623" width="11.375" style="1" customWidth="1"/>
    <col min="4624" max="4624" width="18" style="1" customWidth="1"/>
    <col min="4625" max="4625" width="15.875" style="1" customWidth="1"/>
    <col min="4626" max="4626" width="17.125" style="1" customWidth="1"/>
    <col min="4627" max="4627" width="15.125" style="1" customWidth="1"/>
    <col min="4628" max="4868" width="8.875" style="1"/>
    <col min="4869" max="4869" width="4" style="1" customWidth="1"/>
    <col min="4870" max="4870" width="29.5" style="1" customWidth="1"/>
    <col min="4871" max="4871" width="39.375" style="1" customWidth="1"/>
    <col min="4872" max="4872" width="20.5" style="1" customWidth="1"/>
    <col min="4873" max="4873" width="8.875" style="1"/>
    <col min="4874" max="4874" width="9" style="1" customWidth="1"/>
    <col min="4875" max="4875" width="11.125" style="1" customWidth="1"/>
    <col min="4876" max="4876" width="10.625" style="1" customWidth="1"/>
    <col min="4877" max="4877" width="11.125" style="1" customWidth="1"/>
    <col min="4878" max="4878" width="10.375" style="1" customWidth="1"/>
    <col min="4879" max="4879" width="11.375" style="1" customWidth="1"/>
    <col min="4880" max="4880" width="18" style="1" customWidth="1"/>
    <col min="4881" max="4881" width="15.875" style="1" customWidth="1"/>
    <col min="4882" max="4882" width="17.125" style="1" customWidth="1"/>
    <col min="4883" max="4883" width="15.125" style="1" customWidth="1"/>
    <col min="4884" max="5124" width="8.875" style="1"/>
    <col min="5125" max="5125" width="4" style="1" customWidth="1"/>
    <col min="5126" max="5126" width="29.5" style="1" customWidth="1"/>
    <col min="5127" max="5127" width="39.375" style="1" customWidth="1"/>
    <col min="5128" max="5128" width="20.5" style="1" customWidth="1"/>
    <col min="5129" max="5129" width="8.875" style="1"/>
    <col min="5130" max="5130" width="9" style="1" customWidth="1"/>
    <col min="5131" max="5131" width="11.125" style="1" customWidth="1"/>
    <col min="5132" max="5132" width="10.625" style="1" customWidth="1"/>
    <col min="5133" max="5133" width="11.125" style="1" customWidth="1"/>
    <col min="5134" max="5134" width="10.375" style="1" customWidth="1"/>
    <col min="5135" max="5135" width="11.375" style="1" customWidth="1"/>
    <col min="5136" max="5136" width="18" style="1" customWidth="1"/>
    <col min="5137" max="5137" width="15.875" style="1" customWidth="1"/>
    <col min="5138" max="5138" width="17.125" style="1" customWidth="1"/>
    <col min="5139" max="5139" width="15.125" style="1" customWidth="1"/>
    <col min="5140" max="5380" width="8.875" style="1"/>
    <col min="5381" max="5381" width="4" style="1" customWidth="1"/>
    <col min="5382" max="5382" width="29.5" style="1" customWidth="1"/>
    <col min="5383" max="5383" width="39.375" style="1" customWidth="1"/>
    <col min="5384" max="5384" width="20.5" style="1" customWidth="1"/>
    <col min="5385" max="5385" width="8.875" style="1"/>
    <col min="5386" max="5386" width="9" style="1" customWidth="1"/>
    <col min="5387" max="5387" width="11.125" style="1" customWidth="1"/>
    <col min="5388" max="5388" width="10.625" style="1" customWidth="1"/>
    <col min="5389" max="5389" width="11.125" style="1" customWidth="1"/>
    <col min="5390" max="5390" width="10.375" style="1" customWidth="1"/>
    <col min="5391" max="5391" width="11.375" style="1" customWidth="1"/>
    <col min="5392" max="5392" width="18" style="1" customWidth="1"/>
    <col min="5393" max="5393" width="15.875" style="1" customWidth="1"/>
    <col min="5394" max="5394" width="17.125" style="1" customWidth="1"/>
    <col min="5395" max="5395" width="15.125" style="1" customWidth="1"/>
    <col min="5396" max="5636" width="8.875" style="1"/>
    <col min="5637" max="5637" width="4" style="1" customWidth="1"/>
    <col min="5638" max="5638" width="29.5" style="1" customWidth="1"/>
    <col min="5639" max="5639" width="39.375" style="1" customWidth="1"/>
    <col min="5640" max="5640" width="20.5" style="1" customWidth="1"/>
    <col min="5641" max="5641" width="8.875" style="1"/>
    <col min="5642" max="5642" width="9" style="1" customWidth="1"/>
    <col min="5643" max="5643" width="11.125" style="1" customWidth="1"/>
    <col min="5644" max="5644" width="10.625" style="1" customWidth="1"/>
    <col min="5645" max="5645" width="11.125" style="1" customWidth="1"/>
    <col min="5646" max="5646" width="10.375" style="1" customWidth="1"/>
    <col min="5647" max="5647" width="11.375" style="1" customWidth="1"/>
    <col min="5648" max="5648" width="18" style="1" customWidth="1"/>
    <col min="5649" max="5649" width="15.875" style="1" customWidth="1"/>
    <col min="5650" max="5650" width="17.125" style="1" customWidth="1"/>
    <col min="5651" max="5651" width="15.125" style="1" customWidth="1"/>
    <col min="5652" max="5892" width="8.875" style="1"/>
    <col min="5893" max="5893" width="4" style="1" customWidth="1"/>
    <col min="5894" max="5894" width="29.5" style="1" customWidth="1"/>
    <col min="5895" max="5895" width="39.375" style="1" customWidth="1"/>
    <col min="5896" max="5896" width="20.5" style="1" customWidth="1"/>
    <col min="5897" max="5897" width="8.875" style="1"/>
    <col min="5898" max="5898" width="9" style="1" customWidth="1"/>
    <col min="5899" max="5899" width="11.125" style="1" customWidth="1"/>
    <col min="5900" max="5900" width="10.625" style="1" customWidth="1"/>
    <col min="5901" max="5901" width="11.125" style="1" customWidth="1"/>
    <col min="5902" max="5902" width="10.375" style="1" customWidth="1"/>
    <col min="5903" max="5903" width="11.375" style="1" customWidth="1"/>
    <col min="5904" max="5904" width="18" style="1" customWidth="1"/>
    <col min="5905" max="5905" width="15.875" style="1" customWidth="1"/>
    <col min="5906" max="5906" width="17.125" style="1" customWidth="1"/>
    <col min="5907" max="5907" width="15.125" style="1" customWidth="1"/>
    <col min="5908" max="6148" width="8.875" style="1"/>
    <col min="6149" max="6149" width="4" style="1" customWidth="1"/>
    <col min="6150" max="6150" width="29.5" style="1" customWidth="1"/>
    <col min="6151" max="6151" width="39.375" style="1" customWidth="1"/>
    <col min="6152" max="6152" width="20.5" style="1" customWidth="1"/>
    <col min="6153" max="6153" width="8.875" style="1"/>
    <col min="6154" max="6154" width="9" style="1" customWidth="1"/>
    <col min="6155" max="6155" width="11.125" style="1" customWidth="1"/>
    <col min="6156" max="6156" width="10.625" style="1" customWidth="1"/>
    <col min="6157" max="6157" width="11.125" style="1" customWidth="1"/>
    <col min="6158" max="6158" width="10.375" style="1" customWidth="1"/>
    <col min="6159" max="6159" width="11.375" style="1" customWidth="1"/>
    <col min="6160" max="6160" width="18" style="1" customWidth="1"/>
    <col min="6161" max="6161" width="15.875" style="1" customWidth="1"/>
    <col min="6162" max="6162" width="17.125" style="1" customWidth="1"/>
    <col min="6163" max="6163" width="15.125" style="1" customWidth="1"/>
    <col min="6164" max="6404" width="8.875" style="1"/>
    <col min="6405" max="6405" width="4" style="1" customWidth="1"/>
    <col min="6406" max="6406" width="29.5" style="1" customWidth="1"/>
    <col min="6407" max="6407" width="39.375" style="1" customWidth="1"/>
    <col min="6408" max="6408" width="20.5" style="1" customWidth="1"/>
    <col min="6409" max="6409" width="8.875" style="1"/>
    <col min="6410" max="6410" width="9" style="1" customWidth="1"/>
    <col min="6411" max="6411" width="11.125" style="1" customWidth="1"/>
    <col min="6412" max="6412" width="10.625" style="1" customWidth="1"/>
    <col min="6413" max="6413" width="11.125" style="1" customWidth="1"/>
    <col min="6414" max="6414" width="10.375" style="1" customWidth="1"/>
    <col min="6415" max="6415" width="11.375" style="1" customWidth="1"/>
    <col min="6416" max="6416" width="18" style="1" customWidth="1"/>
    <col min="6417" max="6417" width="15.875" style="1" customWidth="1"/>
    <col min="6418" max="6418" width="17.125" style="1" customWidth="1"/>
    <col min="6419" max="6419" width="15.125" style="1" customWidth="1"/>
    <col min="6420" max="6660" width="8.875" style="1"/>
    <col min="6661" max="6661" width="4" style="1" customWidth="1"/>
    <col min="6662" max="6662" width="29.5" style="1" customWidth="1"/>
    <col min="6663" max="6663" width="39.375" style="1" customWidth="1"/>
    <col min="6664" max="6664" width="20.5" style="1" customWidth="1"/>
    <col min="6665" max="6665" width="8.875" style="1"/>
    <col min="6666" max="6666" width="9" style="1" customWidth="1"/>
    <col min="6667" max="6667" width="11.125" style="1" customWidth="1"/>
    <col min="6668" max="6668" width="10.625" style="1" customWidth="1"/>
    <col min="6669" max="6669" width="11.125" style="1" customWidth="1"/>
    <col min="6670" max="6670" width="10.375" style="1" customWidth="1"/>
    <col min="6671" max="6671" width="11.375" style="1" customWidth="1"/>
    <col min="6672" max="6672" width="18" style="1" customWidth="1"/>
    <col min="6673" max="6673" width="15.875" style="1" customWidth="1"/>
    <col min="6674" max="6674" width="17.125" style="1" customWidth="1"/>
    <col min="6675" max="6675" width="15.125" style="1" customWidth="1"/>
    <col min="6676" max="6916" width="8.875" style="1"/>
    <col min="6917" max="6917" width="4" style="1" customWidth="1"/>
    <col min="6918" max="6918" width="29.5" style="1" customWidth="1"/>
    <col min="6919" max="6919" width="39.375" style="1" customWidth="1"/>
    <col min="6920" max="6920" width="20.5" style="1" customWidth="1"/>
    <col min="6921" max="6921" width="8.875" style="1"/>
    <col min="6922" max="6922" width="9" style="1" customWidth="1"/>
    <col min="6923" max="6923" width="11.125" style="1" customWidth="1"/>
    <col min="6924" max="6924" width="10.625" style="1" customWidth="1"/>
    <col min="6925" max="6925" width="11.125" style="1" customWidth="1"/>
    <col min="6926" max="6926" width="10.375" style="1" customWidth="1"/>
    <col min="6927" max="6927" width="11.375" style="1" customWidth="1"/>
    <col min="6928" max="6928" width="18" style="1" customWidth="1"/>
    <col min="6929" max="6929" width="15.875" style="1" customWidth="1"/>
    <col min="6930" max="6930" width="17.125" style="1" customWidth="1"/>
    <col min="6931" max="6931" width="15.125" style="1" customWidth="1"/>
    <col min="6932" max="7172" width="8.875" style="1"/>
    <col min="7173" max="7173" width="4" style="1" customWidth="1"/>
    <col min="7174" max="7174" width="29.5" style="1" customWidth="1"/>
    <col min="7175" max="7175" width="39.375" style="1" customWidth="1"/>
    <col min="7176" max="7176" width="20.5" style="1" customWidth="1"/>
    <col min="7177" max="7177" width="8.875" style="1"/>
    <col min="7178" max="7178" width="9" style="1" customWidth="1"/>
    <col min="7179" max="7179" width="11.125" style="1" customWidth="1"/>
    <col min="7180" max="7180" width="10.625" style="1" customWidth="1"/>
    <col min="7181" max="7181" width="11.125" style="1" customWidth="1"/>
    <col min="7182" max="7182" width="10.375" style="1" customWidth="1"/>
    <col min="7183" max="7183" width="11.375" style="1" customWidth="1"/>
    <col min="7184" max="7184" width="18" style="1" customWidth="1"/>
    <col min="7185" max="7185" width="15.875" style="1" customWidth="1"/>
    <col min="7186" max="7186" width="17.125" style="1" customWidth="1"/>
    <col min="7187" max="7187" width="15.125" style="1" customWidth="1"/>
    <col min="7188" max="7428" width="8.875" style="1"/>
    <col min="7429" max="7429" width="4" style="1" customWidth="1"/>
    <col min="7430" max="7430" width="29.5" style="1" customWidth="1"/>
    <col min="7431" max="7431" width="39.375" style="1" customWidth="1"/>
    <col min="7432" max="7432" width="20.5" style="1" customWidth="1"/>
    <col min="7433" max="7433" width="8.875" style="1"/>
    <col min="7434" max="7434" width="9" style="1" customWidth="1"/>
    <col min="7435" max="7435" width="11.125" style="1" customWidth="1"/>
    <col min="7436" max="7436" width="10.625" style="1" customWidth="1"/>
    <col min="7437" max="7437" width="11.125" style="1" customWidth="1"/>
    <col min="7438" max="7438" width="10.375" style="1" customWidth="1"/>
    <col min="7439" max="7439" width="11.375" style="1" customWidth="1"/>
    <col min="7440" max="7440" width="18" style="1" customWidth="1"/>
    <col min="7441" max="7441" width="15.875" style="1" customWidth="1"/>
    <col min="7442" max="7442" width="17.125" style="1" customWidth="1"/>
    <col min="7443" max="7443" width="15.125" style="1" customWidth="1"/>
    <col min="7444" max="7684" width="8.875" style="1"/>
    <col min="7685" max="7685" width="4" style="1" customWidth="1"/>
    <col min="7686" max="7686" width="29.5" style="1" customWidth="1"/>
    <col min="7687" max="7687" width="39.375" style="1" customWidth="1"/>
    <col min="7688" max="7688" width="20.5" style="1" customWidth="1"/>
    <col min="7689" max="7689" width="8.875" style="1"/>
    <col min="7690" max="7690" width="9" style="1" customWidth="1"/>
    <col min="7691" max="7691" width="11.125" style="1" customWidth="1"/>
    <col min="7692" max="7692" width="10.625" style="1" customWidth="1"/>
    <col min="7693" max="7693" width="11.125" style="1" customWidth="1"/>
    <col min="7694" max="7694" width="10.375" style="1" customWidth="1"/>
    <col min="7695" max="7695" width="11.375" style="1" customWidth="1"/>
    <col min="7696" max="7696" width="18" style="1" customWidth="1"/>
    <col min="7697" max="7697" width="15.875" style="1" customWidth="1"/>
    <col min="7698" max="7698" width="17.125" style="1" customWidth="1"/>
    <col min="7699" max="7699" width="15.125" style="1" customWidth="1"/>
    <col min="7700" max="7940" width="8.875" style="1"/>
    <col min="7941" max="7941" width="4" style="1" customWidth="1"/>
    <col min="7942" max="7942" width="29.5" style="1" customWidth="1"/>
    <col min="7943" max="7943" width="39.375" style="1" customWidth="1"/>
    <col min="7944" max="7944" width="20.5" style="1" customWidth="1"/>
    <col min="7945" max="7945" width="8.875" style="1"/>
    <col min="7946" max="7946" width="9" style="1" customWidth="1"/>
    <col min="7947" max="7947" width="11.125" style="1" customWidth="1"/>
    <col min="7948" max="7948" width="10.625" style="1" customWidth="1"/>
    <col min="7949" max="7949" width="11.125" style="1" customWidth="1"/>
    <col min="7950" max="7950" width="10.375" style="1" customWidth="1"/>
    <col min="7951" max="7951" width="11.375" style="1" customWidth="1"/>
    <col min="7952" max="7952" width="18" style="1" customWidth="1"/>
    <col min="7953" max="7953" width="15.875" style="1" customWidth="1"/>
    <col min="7954" max="7954" width="17.125" style="1" customWidth="1"/>
    <col min="7955" max="7955" width="15.125" style="1" customWidth="1"/>
    <col min="7956" max="8196" width="8.875" style="1"/>
    <col min="8197" max="8197" width="4" style="1" customWidth="1"/>
    <col min="8198" max="8198" width="29.5" style="1" customWidth="1"/>
    <col min="8199" max="8199" width="39.375" style="1" customWidth="1"/>
    <col min="8200" max="8200" width="20.5" style="1" customWidth="1"/>
    <col min="8201" max="8201" width="8.875" style="1"/>
    <col min="8202" max="8202" width="9" style="1" customWidth="1"/>
    <col min="8203" max="8203" width="11.125" style="1" customWidth="1"/>
    <col min="8204" max="8204" width="10.625" style="1" customWidth="1"/>
    <col min="8205" max="8205" width="11.125" style="1" customWidth="1"/>
    <col min="8206" max="8206" width="10.375" style="1" customWidth="1"/>
    <col min="8207" max="8207" width="11.375" style="1" customWidth="1"/>
    <col min="8208" max="8208" width="18" style="1" customWidth="1"/>
    <col min="8209" max="8209" width="15.875" style="1" customWidth="1"/>
    <col min="8210" max="8210" width="17.125" style="1" customWidth="1"/>
    <col min="8211" max="8211" width="15.125" style="1" customWidth="1"/>
    <col min="8212" max="8452" width="8.875" style="1"/>
    <col min="8453" max="8453" width="4" style="1" customWidth="1"/>
    <col min="8454" max="8454" width="29.5" style="1" customWidth="1"/>
    <col min="8455" max="8455" width="39.375" style="1" customWidth="1"/>
    <col min="8456" max="8456" width="20.5" style="1" customWidth="1"/>
    <col min="8457" max="8457" width="8.875" style="1"/>
    <col min="8458" max="8458" width="9" style="1" customWidth="1"/>
    <col min="8459" max="8459" width="11.125" style="1" customWidth="1"/>
    <col min="8460" max="8460" width="10.625" style="1" customWidth="1"/>
    <col min="8461" max="8461" width="11.125" style="1" customWidth="1"/>
    <col min="8462" max="8462" width="10.375" style="1" customWidth="1"/>
    <col min="8463" max="8463" width="11.375" style="1" customWidth="1"/>
    <col min="8464" max="8464" width="18" style="1" customWidth="1"/>
    <col min="8465" max="8465" width="15.875" style="1" customWidth="1"/>
    <col min="8466" max="8466" width="17.125" style="1" customWidth="1"/>
    <col min="8467" max="8467" width="15.125" style="1" customWidth="1"/>
    <col min="8468" max="8708" width="8.875" style="1"/>
    <col min="8709" max="8709" width="4" style="1" customWidth="1"/>
    <col min="8710" max="8710" width="29.5" style="1" customWidth="1"/>
    <col min="8711" max="8711" width="39.375" style="1" customWidth="1"/>
    <col min="8712" max="8712" width="20.5" style="1" customWidth="1"/>
    <col min="8713" max="8713" width="8.875" style="1"/>
    <col min="8714" max="8714" width="9" style="1" customWidth="1"/>
    <col min="8715" max="8715" width="11.125" style="1" customWidth="1"/>
    <col min="8716" max="8716" width="10.625" style="1" customWidth="1"/>
    <col min="8717" max="8717" width="11.125" style="1" customWidth="1"/>
    <col min="8718" max="8718" width="10.375" style="1" customWidth="1"/>
    <col min="8719" max="8719" width="11.375" style="1" customWidth="1"/>
    <col min="8720" max="8720" width="18" style="1" customWidth="1"/>
    <col min="8721" max="8721" width="15.875" style="1" customWidth="1"/>
    <col min="8722" max="8722" width="17.125" style="1" customWidth="1"/>
    <col min="8723" max="8723" width="15.125" style="1" customWidth="1"/>
    <col min="8724" max="8964" width="8.875" style="1"/>
    <col min="8965" max="8965" width="4" style="1" customWidth="1"/>
    <col min="8966" max="8966" width="29.5" style="1" customWidth="1"/>
    <col min="8967" max="8967" width="39.375" style="1" customWidth="1"/>
    <col min="8968" max="8968" width="20.5" style="1" customWidth="1"/>
    <col min="8969" max="8969" width="8.875" style="1"/>
    <col min="8970" max="8970" width="9" style="1" customWidth="1"/>
    <col min="8971" max="8971" width="11.125" style="1" customWidth="1"/>
    <col min="8972" max="8972" width="10.625" style="1" customWidth="1"/>
    <col min="8973" max="8973" width="11.125" style="1" customWidth="1"/>
    <col min="8974" max="8974" width="10.375" style="1" customWidth="1"/>
    <col min="8975" max="8975" width="11.375" style="1" customWidth="1"/>
    <col min="8976" max="8976" width="18" style="1" customWidth="1"/>
    <col min="8977" max="8977" width="15.875" style="1" customWidth="1"/>
    <col min="8978" max="8978" width="17.125" style="1" customWidth="1"/>
    <col min="8979" max="8979" width="15.125" style="1" customWidth="1"/>
    <col min="8980" max="9220" width="8.875" style="1"/>
    <col min="9221" max="9221" width="4" style="1" customWidth="1"/>
    <col min="9222" max="9222" width="29.5" style="1" customWidth="1"/>
    <col min="9223" max="9223" width="39.375" style="1" customWidth="1"/>
    <col min="9224" max="9224" width="20.5" style="1" customWidth="1"/>
    <col min="9225" max="9225" width="8.875" style="1"/>
    <col min="9226" max="9226" width="9" style="1" customWidth="1"/>
    <col min="9227" max="9227" width="11.125" style="1" customWidth="1"/>
    <col min="9228" max="9228" width="10.625" style="1" customWidth="1"/>
    <col min="9229" max="9229" width="11.125" style="1" customWidth="1"/>
    <col min="9230" max="9230" width="10.375" style="1" customWidth="1"/>
    <col min="9231" max="9231" width="11.375" style="1" customWidth="1"/>
    <col min="9232" max="9232" width="18" style="1" customWidth="1"/>
    <col min="9233" max="9233" width="15.875" style="1" customWidth="1"/>
    <col min="9234" max="9234" width="17.125" style="1" customWidth="1"/>
    <col min="9235" max="9235" width="15.125" style="1" customWidth="1"/>
    <col min="9236" max="9476" width="8.875" style="1"/>
    <col min="9477" max="9477" width="4" style="1" customWidth="1"/>
    <col min="9478" max="9478" width="29.5" style="1" customWidth="1"/>
    <col min="9479" max="9479" width="39.375" style="1" customWidth="1"/>
    <col min="9480" max="9480" width="20.5" style="1" customWidth="1"/>
    <col min="9481" max="9481" width="8.875" style="1"/>
    <col min="9482" max="9482" width="9" style="1" customWidth="1"/>
    <col min="9483" max="9483" width="11.125" style="1" customWidth="1"/>
    <col min="9484" max="9484" width="10.625" style="1" customWidth="1"/>
    <col min="9485" max="9485" width="11.125" style="1" customWidth="1"/>
    <col min="9486" max="9486" width="10.375" style="1" customWidth="1"/>
    <col min="9487" max="9487" width="11.375" style="1" customWidth="1"/>
    <col min="9488" max="9488" width="18" style="1" customWidth="1"/>
    <col min="9489" max="9489" width="15.875" style="1" customWidth="1"/>
    <col min="9490" max="9490" width="17.125" style="1" customWidth="1"/>
    <col min="9491" max="9491" width="15.125" style="1" customWidth="1"/>
    <col min="9492" max="9732" width="8.875" style="1"/>
    <col min="9733" max="9733" width="4" style="1" customWidth="1"/>
    <col min="9734" max="9734" width="29.5" style="1" customWidth="1"/>
    <col min="9735" max="9735" width="39.375" style="1" customWidth="1"/>
    <col min="9736" max="9736" width="20.5" style="1" customWidth="1"/>
    <col min="9737" max="9737" width="8.875" style="1"/>
    <col min="9738" max="9738" width="9" style="1" customWidth="1"/>
    <col min="9739" max="9739" width="11.125" style="1" customWidth="1"/>
    <col min="9740" max="9740" width="10.625" style="1" customWidth="1"/>
    <col min="9741" max="9741" width="11.125" style="1" customWidth="1"/>
    <col min="9742" max="9742" width="10.375" style="1" customWidth="1"/>
    <col min="9743" max="9743" width="11.375" style="1" customWidth="1"/>
    <col min="9744" max="9744" width="18" style="1" customWidth="1"/>
    <col min="9745" max="9745" width="15.875" style="1" customWidth="1"/>
    <col min="9746" max="9746" width="17.125" style="1" customWidth="1"/>
    <col min="9747" max="9747" width="15.125" style="1" customWidth="1"/>
    <col min="9748" max="9988" width="8.875" style="1"/>
    <col min="9989" max="9989" width="4" style="1" customWidth="1"/>
    <col min="9990" max="9990" width="29.5" style="1" customWidth="1"/>
    <col min="9991" max="9991" width="39.375" style="1" customWidth="1"/>
    <col min="9992" max="9992" width="20.5" style="1" customWidth="1"/>
    <col min="9993" max="9993" width="8.875" style="1"/>
    <col min="9994" max="9994" width="9" style="1" customWidth="1"/>
    <col min="9995" max="9995" width="11.125" style="1" customWidth="1"/>
    <col min="9996" max="9996" width="10.625" style="1" customWidth="1"/>
    <col min="9997" max="9997" width="11.125" style="1" customWidth="1"/>
    <col min="9998" max="9998" width="10.375" style="1" customWidth="1"/>
    <col min="9999" max="9999" width="11.375" style="1" customWidth="1"/>
    <col min="10000" max="10000" width="18" style="1" customWidth="1"/>
    <col min="10001" max="10001" width="15.875" style="1" customWidth="1"/>
    <col min="10002" max="10002" width="17.125" style="1" customWidth="1"/>
    <col min="10003" max="10003" width="15.125" style="1" customWidth="1"/>
    <col min="10004" max="10244" width="8.875" style="1"/>
    <col min="10245" max="10245" width="4" style="1" customWidth="1"/>
    <col min="10246" max="10246" width="29.5" style="1" customWidth="1"/>
    <col min="10247" max="10247" width="39.375" style="1" customWidth="1"/>
    <col min="10248" max="10248" width="20.5" style="1" customWidth="1"/>
    <col min="10249" max="10249" width="8.875" style="1"/>
    <col min="10250" max="10250" width="9" style="1" customWidth="1"/>
    <col min="10251" max="10251" width="11.125" style="1" customWidth="1"/>
    <col min="10252" max="10252" width="10.625" style="1" customWidth="1"/>
    <col min="10253" max="10253" width="11.125" style="1" customWidth="1"/>
    <col min="10254" max="10254" width="10.375" style="1" customWidth="1"/>
    <col min="10255" max="10255" width="11.375" style="1" customWidth="1"/>
    <col min="10256" max="10256" width="18" style="1" customWidth="1"/>
    <col min="10257" max="10257" width="15.875" style="1" customWidth="1"/>
    <col min="10258" max="10258" width="17.125" style="1" customWidth="1"/>
    <col min="10259" max="10259" width="15.125" style="1" customWidth="1"/>
    <col min="10260" max="10500" width="8.875" style="1"/>
    <col min="10501" max="10501" width="4" style="1" customWidth="1"/>
    <col min="10502" max="10502" width="29.5" style="1" customWidth="1"/>
    <col min="10503" max="10503" width="39.375" style="1" customWidth="1"/>
    <col min="10504" max="10504" width="20.5" style="1" customWidth="1"/>
    <col min="10505" max="10505" width="8.875" style="1"/>
    <col min="10506" max="10506" width="9" style="1" customWidth="1"/>
    <col min="10507" max="10507" width="11.125" style="1" customWidth="1"/>
    <col min="10508" max="10508" width="10.625" style="1" customWidth="1"/>
    <col min="10509" max="10509" width="11.125" style="1" customWidth="1"/>
    <col min="10510" max="10510" width="10.375" style="1" customWidth="1"/>
    <col min="10511" max="10511" width="11.375" style="1" customWidth="1"/>
    <col min="10512" max="10512" width="18" style="1" customWidth="1"/>
    <col min="10513" max="10513" width="15.875" style="1" customWidth="1"/>
    <col min="10514" max="10514" width="17.125" style="1" customWidth="1"/>
    <col min="10515" max="10515" width="15.125" style="1" customWidth="1"/>
    <col min="10516" max="10756" width="8.875" style="1"/>
    <col min="10757" max="10757" width="4" style="1" customWidth="1"/>
    <col min="10758" max="10758" width="29.5" style="1" customWidth="1"/>
    <col min="10759" max="10759" width="39.375" style="1" customWidth="1"/>
    <col min="10760" max="10760" width="20.5" style="1" customWidth="1"/>
    <col min="10761" max="10761" width="8.875" style="1"/>
    <col min="10762" max="10762" width="9" style="1" customWidth="1"/>
    <col min="10763" max="10763" width="11.125" style="1" customWidth="1"/>
    <col min="10764" max="10764" width="10.625" style="1" customWidth="1"/>
    <col min="10765" max="10765" width="11.125" style="1" customWidth="1"/>
    <col min="10766" max="10766" width="10.375" style="1" customWidth="1"/>
    <col min="10767" max="10767" width="11.375" style="1" customWidth="1"/>
    <col min="10768" max="10768" width="18" style="1" customWidth="1"/>
    <col min="10769" max="10769" width="15.875" style="1" customWidth="1"/>
    <col min="10770" max="10770" width="17.125" style="1" customWidth="1"/>
    <col min="10771" max="10771" width="15.125" style="1" customWidth="1"/>
    <col min="10772" max="11012" width="8.875" style="1"/>
    <col min="11013" max="11013" width="4" style="1" customWidth="1"/>
    <col min="11014" max="11014" width="29.5" style="1" customWidth="1"/>
    <col min="11015" max="11015" width="39.375" style="1" customWidth="1"/>
    <col min="11016" max="11016" width="20.5" style="1" customWidth="1"/>
    <col min="11017" max="11017" width="8.875" style="1"/>
    <col min="11018" max="11018" width="9" style="1" customWidth="1"/>
    <col min="11019" max="11019" width="11.125" style="1" customWidth="1"/>
    <col min="11020" max="11020" width="10.625" style="1" customWidth="1"/>
    <col min="11021" max="11021" width="11.125" style="1" customWidth="1"/>
    <col min="11022" max="11022" width="10.375" style="1" customWidth="1"/>
    <col min="11023" max="11023" width="11.375" style="1" customWidth="1"/>
    <col min="11024" max="11024" width="18" style="1" customWidth="1"/>
    <col min="11025" max="11025" width="15.875" style="1" customWidth="1"/>
    <col min="11026" max="11026" width="17.125" style="1" customWidth="1"/>
    <col min="11027" max="11027" width="15.125" style="1" customWidth="1"/>
    <col min="11028" max="11268" width="8.875" style="1"/>
    <col min="11269" max="11269" width="4" style="1" customWidth="1"/>
    <col min="11270" max="11270" width="29.5" style="1" customWidth="1"/>
    <col min="11271" max="11271" width="39.375" style="1" customWidth="1"/>
    <col min="11272" max="11272" width="20.5" style="1" customWidth="1"/>
    <col min="11273" max="11273" width="8.875" style="1"/>
    <col min="11274" max="11274" width="9" style="1" customWidth="1"/>
    <col min="11275" max="11275" width="11.125" style="1" customWidth="1"/>
    <col min="11276" max="11276" width="10.625" style="1" customWidth="1"/>
    <col min="11277" max="11277" width="11.125" style="1" customWidth="1"/>
    <col min="11278" max="11278" width="10.375" style="1" customWidth="1"/>
    <col min="11279" max="11279" width="11.375" style="1" customWidth="1"/>
    <col min="11280" max="11280" width="18" style="1" customWidth="1"/>
    <col min="11281" max="11281" width="15.875" style="1" customWidth="1"/>
    <col min="11282" max="11282" width="17.125" style="1" customWidth="1"/>
    <col min="11283" max="11283" width="15.125" style="1" customWidth="1"/>
    <col min="11284" max="11524" width="8.875" style="1"/>
    <col min="11525" max="11525" width="4" style="1" customWidth="1"/>
    <col min="11526" max="11526" width="29.5" style="1" customWidth="1"/>
    <col min="11527" max="11527" width="39.375" style="1" customWidth="1"/>
    <col min="11528" max="11528" width="20.5" style="1" customWidth="1"/>
    <col min="11529" max="11529" width="8.875" style="1"/>
    <col min="11530" max="11530" width="9" style="1" customWidth="1"/>
    <col min="11531" max="11531" width="11.125" style="1" customWidth="1"/>
    <col min="11532" max="11532" width="10.625" style="1" customWidth="1"/>
    <col min="11533" max="11533" width="11.125" style="1" customWidth="1"/>
    <col min="11534" max="11534" width="10.375" style="1" customWidth="1"/>
    <col min="11535" max="11535" width="11.375" style="1" customWidth="1"/>
    <col min="11536" max="11536" width="18" style="1" customWidth="1"/>
    <col min="11537" max="11537" width="15.875" style="1" customWidth="1"/>
    <col min="11538" max="11538" width="17.125" style="1" customWidth="1"/>
    <col min="11539" max="11539" width="15.125" style="1" customWidth="1"/>
    <col min="11540" max="11780" width="8.875" style="1"/>
    <col min="11781" max="11781" width="4" style="1" customWidth="1"/>
    <col min="11782" max="11782" width="29.5" style="1" customWidth="1"/>
    <col min="11783" max="11783" width="39.375" style="1" customWidth="1"/>
    <col min="11784" max="11784" width="20.5" style="1" customWidth="1"/>
    <col min="11785" max="11785" width="8.875" style="1"/>
    <col min="11786" max="11786" width="9" style="1" customWidth="1"/>
    <col min="11787" max="11787" width="11.125" style="1" customWidth="1"/>
    <col min="11788" max="11788" width="10.625" style="1" customWidth="1"/>
    <col min="11789" max="11789" width="11.125" style="1" customWidth="1"/>
    <col min="11790" max="11790" width="10.375" style="1" customWidth="1"/>
    <col min="11791" max="11791" width="11.375" style="1" customWidth="1"/>
    <col min="11792" max="11792" width="18" style="1" customWidth="1"/>
    <col min="11793" max="11793" width="15.875" style="1" customWidth="1"/>
    <col min="11794" max="11794" width="17.125" style="1" customWidth="1"/>
    <col min="11795" max="11795" width="15.125" style="1" customWidth="1"/>
    <col min="11796" max="12036" width="8.875" style="1"/>
    <col min="12037" max="12037" width="4" style="1" customWidth="1"/>
    <col min="12038" max="12038" width="29.5" style="1" customWidth="1"/>
    <col min="12039" max="12039" width="39.375" style="1" customWidth="1"/>
    <col min="12040" max="12040" width="20.5" style="1" customWidth="1"/>
    <col min="12041" max="12041" width="8.875" style="1"/>
    <col min="12042" max="12042" width="9" style="1" customWidth="1"/>
    <col min="12043" max="12043" width="11.125" style="1" customWidth="1"/>
    <col min="12044" max="12044" width="10.625" style="1" customWidth="1"/>
    <col min="12045" max="12045" width="11.125" style="1" customWidth="1"/>
    <col min="12046" max="12046" width="10.375" style="1" customWidth="1"/>
    <col min="12047" max="12047" width="11.375" style="1" customWidth="1"/>
    <col min="12048" max="12048" width="18" style="1" customWidth="1"/>
    <col min="12049" max="12049" width="15.875" style="1" customWidth="1"/>
    <col min="12050" max="12050" width="17.125" style="1" customWidth="1"/>
    <col min="12051" max="12051" width="15.125" style="1" customWidth="1"/>
    <col min="12052" max="12292" width="8.875" style="1"/>
    <col min="12293" max="12293" width="4" style="1" customWidth="1"/>
    <col min="12294" max="12294" width="29.5" style="1" customWidth="1"/>
    <col min="12295" max="12295" width="39.375" style="1" customWidth="1"/>
    <col min="12296" max="12296" width="20.5" style="1" customWidth="1"/>
    <col min="12297" max="12297" width="8.875" style="1"/>
    <col min="12298" max="12298" width="9" style="1" customWidth="1"/>
    <col min="12299" max="12299" width="11.125" style="1" customWidth="1"/>
    <col min="12300" max="12300" width="10.625" style="1" customWidth="1"/>
    <col min="12301" max="12301" width="11.125" style="1" customWidth="1"/>
    <col min="12302" max="12302" width="10.375" style="1" customWidth="1"/>
    <col min="12303" max="12303" width="11.375" style="1" customWidth="1"/>
    <col min="12304" max="12304" width="18" style="1" customWidth="1"/>
    <col min="12305" max="12305" width="15.875" style="1" customWidth="1"/>
    <col min="12306" max="12306" width="17.125" style="1" customWidth="1"/>
    <col min="12307" max="12307" width="15.125" style="1" customWidth="1"/>
    <col min="12308" max="12548" width="8.875" style="1"/>
    <col min="12549" max="12549" width="4" style="1" customWidth="1"/>
    <col min="12550" max="12550" width="29.5" style="1" customWidth="1"/>
    <col min="12551" max="12551" width="39.375" style="1" customWidth="1"/>
    <col min="12552" max="12552" width="20.5" style="1" customWidth="1"/>
    <col min="12553" max="12553" width="8.875" style="1"/>
    <col min="12554" max="12554" width="9" style="1" customWidth="1"/>
    <col min="12555" max="12555" width="11.125" style="1" customWidth="1"/>
    <col min="12556" max="12556" width="10.625" style="1" customWidth="1"/>
    <col min="12557" max="12557" width="11.125" style="1" customWidth="1"/>
    <col min="12558" max="12558" width="10.375" style="1" customWidth="1"/>
    <col min="12559" max="12559" width="11.375" style="1" customWidth="1"/>
    <col min="12560" max="12560" width="18" style="1" customWidth="1"/>
    <col min="12561" max="12561" width="15.875" style="1" customWidth="1"/>
    <col min="12562" max="12562" width="17.125" style="1" customWidth="1"/>
    <col min="12563" max="12563" width="15.125" style="1" customWidth="1"/>
    <col min="12564" max="12804" width="8.875" style="1"/>
    <col min="12805" max="12805" width="4" style="1" customWidth="1"/>
    <col min="12806" max="12806" width="29.5" style="1" customWidth="1"/>
    <col min="12807" max="12807" width="39.375" style="1" customWidth="1"/>
    <col min="12808" max="12808" width="20.5" style="1" customWidth="1"/>
    <col min="12809" max="12809" width="8.875" style="1"/>
    <col min="12810" max="12810" width="9" style="1" customWidth="1"/>
    <col min="12811" max="12811" width="11.125" style="1" customWidth="1"/>
    <col min="12812" max="12812" width="10.625" style="1" customWidth="1"/>
    <col min="12813" max="12813" width="11.125" style="1" customWidth="1"/>
    <col min="12814" max="12814" width="10.375" style="1" customWidth="1"/>
    <col min="12815" max="12815" width="11.375" style="1" customWidth="1"/>
    <col min="12816" max="12816" width="18" style="1" customWidth="1"/>
    <col min="12817" max="12817" width="15.875" style="1" customWidth="1"/>
    <col min="12818" max="12818" width="17.125" style="1" customWidth="1"/>
    <col min="12819" max="12819" width="15.125" style="1" customWidth="1"/>
    <col min="12820" max="13060" width="8.875" style="1"/>
    <col min="13061" max="13061" width="4" style="1" customWidth="1"/>
    <col min="13062" max="13062" width="29.5" style="1" customWidth="1"/>
    <col min="13063" max="13063" width="39.375" style="1" customWidth="1"/>
    <col min="13064" max="13064" width="20.5" style="1" customWidth="1"/>
    <col min="13065" max="13065" width="8.875" style="1"/>
    <col min="13066" max="13066" width="9" style="1" customWidth="1"/>
    <col min="13067" max="13067" width="11.125" style="1" customWidth="1"/>
    <col min="13068" max="13068" width="10.625" style="1" customWidth="1"/>
    <col min="13069" max="13069" width="11.125" style="1" customWidth="1"/>
    <col min="13070" max="13070" width="10.375" style="1" customWidth="1"/>
    <col min="13071" max="13071" width="11.375" style="1" customWidth="1"/>
    <col min="13072" max="13072" width="18" style="1" customWidth="1"/>
    <col min="13073" max="13073" width="15.875" style="1" customWidth="1"/>
    <col min="13074" max="13074" width="17.125" style="1" customWidth="1"/>
    <col min="13075" max="13075" width="15.125" style="1" customWidth="1"/>
    <col min="13076" max="13316" width="8.875" style="1"/>
    <col min="13317" max="13317" width="4" style="1" customWidth="1"/>
    <col min="13318" max="13318" width="29.5" style="1" customWidth="1"/>
    <col min="13319" max="13319" width="39.375" style="1" customWidth="1"/>
    <col min="13320" max="13320" width="20.5" style="1" customWidth="1"/>
    <col min="13321" max="13321" width="8.875" style="1"/>
    <col min="13322" max="13322" width="9" style="1" customWidth="1"/>
    <col min="13323" max="13323" width="11.125" style="1" customWidth="1"/>
    <col min="13324" max="13324" width="10.625" style="1" customWidth="1"/>
    <col min="13325" max="13325" width="11.125" style="1" customWidth="1"/>
    <col min="13326" max="13326" width="10.375" style="1" customWidth="1"/>
    <col min="13327" max="13327" width="11.375" style="1" customWidth="1"/>
    <col min="13328" max="13328" width="18" style="1" customWidth="1"/>
    <col min="13329" max="13329" width="15.875" style="1" customWidth="1"/>
    <col min="13330" max="13330" width="17.125" style="1" customWidth="1"/>
    <col min="13331" max="13331" width="15.125" style="1" customWidth="1"/>
    <col min="13332" max="13572" width="8.875" style="1"/>
    <col min="13573" max="13573" width="4" style="1" customWidth="1"/>
    <col min="13574" max="13574" width="29.5" style="1" customWidth="1"/>
    <col min="13575" max="13575" width="39.375" style="1" customWidth="1"/>
    <col min="13576" max="13576" width="20.5" style="1" customWidth="1"/>
    <col min="13577" max="13577" width="8.875" style="1"/>
    <col min="13578" max="13578" width="9" style="1" customWidth="1"/>
    <col min="13579" max="13579" width="11.125" style="1" customWidth="1"/>
    <col min="13580" max="13580" width="10.625" style="1" customWidth="1"/>
    <col min="13581" max="13581" width="11.125" style="1" customWidth="1"/>
    <col min="13582" max="13582" width="10.375" style="1" customWidth="1"/>
    <col min="13583" max="13583" width="11.375" style="1" customWidth="1"/>
    <col min="13584" max="13584" width="18" style="1" customWidth="1"/>
    <col min="13585" max="13585" width="15.875" style="1" customWidth="1"/>
    <col min="13586" max="13586" width="17.125" style="1" customWidth="1"/>
    <col min="13587" max="13587" width="15.125" style="1" customWidth="1"/>
    <col min="13588" max="13828" width="8.875" style="1"/>
    <col min="13829" max="13829" width="4" style="1" customWidth="1"/>
    <col min="13830" max="13830" width="29.5" style="1" customWidth="1"/>
    <col min="13831" max="13831" width="39.375" style="1" customWidth="1"/>
    <col min="13832" max="13832" width="20.5" style="1" customWidth="1"/>
    <col min="13833" max="13833" width="8.875" style="1"/>
    <col min="13834" max="13834" width="9" style="1" customWidth="1"/>
    <col min="13835" max="13835" width="11.125" style="1" customWidth="1"/>
    <col min="13836" max="13836" width="10.625" style="1" customWidth="1"/>
    <col min="13837" max="13837" width="11.125" style="1" customWidth="1"/>
    <col min="13838" max="13838" width="10.375" style="1" customWidth="1"/>
    <col min="13839" max="13839" width="11.375" style="1" customWidth="1"/>
    <col min="13840" max="13840" width="18" style="1" customWidth="1"/>
    <col min="13841" max="13841" width="15.875" style="1" customWidth="1"/>
    <col min="13842" max="13842" width="17.125" style="1" customWidth="1"/>
    <col min="13843" max="13843" width="15.125" style="1" customWidth="1"/>
    <col min="13844" max="14084" width="8.875" style="1"/>
    <col min="14085" max="14085" width="4" style="1" customWidth="1"/>
    <col min="14086" max="14086" width="29.5" style="1" customWidth="1"/>
    <col min="14087" max="14087" width="39.375" style="1" customWidth="1"/>
    <col min="14088" max="14088" width="20.5" style="1" customWidth="1"/>
    <col min="14089" max="14089" width="8.875" style="1"/>
    <col min="14090" max="14090" width="9" style="1" customWidth="1"/>
    <col min="14091" max="14091" width="11.125" style="1" customWidth="1"/>
    <col min="14092" max="14092" width="10.625" style="1" customWidth="1"/>
    <col min="14093" max="14093" width="11.125" style="1" customWidth="1"/>
    <col min="14094" max="14094" width="10.375" style="1" customWidth="1"/>
    <col min="14095" max="14095" width="11.375" style="1" customWidth="1"/>
    <col min="14096" max="14096" width="18" style="1" customWidth="1"/>
    <col min="14097" max="14097" width="15.875" style="1" customWidth="1"/>
    <col min="14098" max="14098" width="17.125" style="1" customWidth="1"/>
    <col min="14099" max="14099" width="15.125" style="1" customWidth="1"/>
    <col min="14100" max="14340" width="8.875" style="1"/>
    <col min="14341" max="14341" width="4" style="1" customWidth="1"/>
    <col min="14342" max="14342" width="29.5" style="1" customWidth="1"/>
    <col min="14343" max="14343" width="39.375" style="1" customWidth="1"/>
    <col min="14344" max="14344" width="20.5" style="1" customWidth="1"/>
    <col min="14345" max="14345" width="8.875" style="1"/>
    <col min="14346" max="14346" width="9" style="1" customWidth="1"/>
    <col min="14347" max="14347" width="11.125" style="1" customWidth="1"/>
    <col min="14348" max="14348" width="10.625" style="1" customWidth="1"/>
    <col min="14349" max="14349" width="11.125" style="1" customWidth="1"/>
    <col min="14350" max="14350" width="10.375" style="1" customWidth="1"/>
    <col min="14351" max="14351" width="11.375" style="1" customWidth="1"/>
    <col min="14352" max="14352" width="18" style="1" customWidth="1"/>
    <col min="14353" max="14353" width="15.875" style="1" customWidth="1"/>
    <col min="14354" max="14354" width="17.125" style="1" customWidth="1"/>
    <col min="14355" max="14355" width="15.125" style="1" customWidth="1"/>
    <col min="14356" max="14596" width="8.875" style="1"/>
    <col min="14597" max="14597" width="4" style="1" customWidth="1"/>
    <col min="14598" max="14598" width="29.5" style="1" customWidth="1"/>
    <col min="14599" max="14599" width="39.375" style="1" customWidth="1"/>
    <col min="14600" max="14600" width="20.5" style="1" customWidth="1"/>
    <col min="14601" max="14601" width="8.875" style="1"/>
    <col min="14602" max="14602" width="9" style="1" customWidth="1"/>
    <col min="14603" max="14603" width="11.125" style="1" customWidth="1"/>
    <col min="14604" max="14604" width="10.625" style="1" customWidth="1"/>
    <col min="14605" max="14605" width="11.125" style="1" customWidth="1"/>
    <col min="14606" max="14606" width="10.375" style="1" customWidth="1"/>
    <col min="14607" max="14607" width="11.375" style="1" customWidth="1"/>
    <col min="14608" max="14608" width="18" style="1" customWidth="1"/>
    <col min="14609" max="14609" width="15.875" style="1" customWidth="1"/>
    <col min="14610" max="14610" width="17.125" style="1" customWidth="1"/>
    <col min="14611" max="14611" width="15.125" style="1" customWidth="1"/>
    <col min="14612" max="14852" width="8.875" style="1"/>
    <col min="14853" max="14853" width="4" style="1" customWidth="1"/>
    <col min="14854" max="14854" width="29.5" style="1" customWidth="1"/>
    <col min="14855" max="14855" width="39.375" style="1" customWidth="1"/>
    <col min="14856" max="14856" width="20.5" style="1" customWidth="1"/>
    <col min="14857" max="14857" width="8.875" style="1"/>
    <col min="14858" max="14858" width="9" style="1" customWidth="1"/>
    <col min="14859" max="14859" width="11.125" style="1" customWidth="1"/>
    <col min="14860" max="14860" width="10.625" style="1" customWidth="1"/>
    <col min="14861" max="14861" width="11.125" style="1" customWidth="1"/>
    <col min="14862" max="14862" width="10.375" style="1" customWidth="1"/>
    <col min="14863" max="14863" width="11.375" style="1" customWidth="1"/>
    <col min="14864" max="14864" width="18" style="1" customWidth="1"/>
    <col min="14865" max="14865" width="15.875" style="1" customWidth="1"/>
    <col min="14866" max="14866" width="17.125" style="1" customWidth="1"/>
    <col min="14867" max="14867" width="15.125" style="1" customWidth="1"/>
    <col min="14868" max="15108" width="8.875" style="1"/>
    <col min="15109" max="15109" width="4" style="1" customWidth="1"/>
    <col min="15110" max="15110" width="29.5" style="1" customWidth="1"/>
    <col min="15111" max="15111" width="39.375" style="1" customWidth="1"/>
    <col min="15112" max="15112" width="20.5" style="1" customWidth="1"/>
    <col min="15113" max="15113" width="8.875" style="1"/>
    <col min="15114" max="15114" width="9" style="1" customWidth="1"/>
    <col min="15115" max="15115" width="11.125" style="1" customWidth="1"/>
    <col min="15116" max="15116" width="10.625" style="1" customWidth="1"/>
    <col min="15117" max="15117" width="11.125" style="1" customWidth="1"/>
    <col min="15118" max="15118" width="10.375" style="1" customWidth="1"/>
    <col min="15119" max="15119" width="11.375" style="1" customWidth="1"/>
    <col min="15120" max="15120" width="18" style="1" customWidth="1"/>
    <col min="15121" max="15121" width="15.875" style="1" customWidth="1"/>
    <col min="15122" max="15122" width="17.125" style="1" customWidth="1"/>
    <col min="15123" max="15123" width="15.125" style="1" customWidth="1"/>
    <col min="15124" max="15364" width="8.875" style="1"/>
    <col min="15365" max="15365" width="4" style="1" customWidth="1"/>
    <col min="15366" max="15366" width="29.5" style="1" customWidth="1"/>
    <col min="15367" max="15367" width="39.375" style="1" customWidth="1"/>
    <col min="15368" max="15368" width="20.5" style="1" customWidth="1"/>
    <col min="15369" max="15369" width="8.875" style="1"/>
    <col min="15370" max="15370" width="9" style="1" customWidth="1"/>
    <col min="15371" max="15371" width="11.125" style="1" customWidth="1"/>
    <col min="15372" max="15372" width="10.625" style="1" customWidth="1"/>
    <col min="15373" max="15373" width="11.125" style="1" customWidth="1"/>
    <col min="15374" max="15374" width="10.375" style="1" customWidth="1"/>
    <col min="15375" max="15375" width="11.375" style="1" customWidth="1"/>
    <col min="15376" max="15376" width="18" style="1" customWidth="1"/>
    <col min="15377" max="15377" width="15.875" style="1" customWidth="1"/>
    <col min="15378" max="15378" width="17.125" style="1" customWidth="1"/>
    <col min="15379" max="15379" width="15.125" style="1" customWidth="1"/>
    <col min="15380" max="15620" width="8.875" style="1"/>
    <col min="15621" max="15621" width="4" style="1" customWidth="1"/>
    <col min="15622" max="15622" width="29.5" style="1" customWidth="1"/>
    <col min="15623" max="15623" width="39.375" style="1" customWidth="1"/>
    <col min="15624" max="15624" width="20.5" style="1" customWidth="1"/>
    <col min="15625" max="15625" width="8.875" style="1"/>
    <col min="15626" max="15626" width="9" style="1" customWidth="1"/>
    <col min="15627" max="15627" width="11.125" style="1" customWidth="1"/>
    <col min="15628" max="15628" width="10.625" style="1" customWidth="1"/>
    <col min="15629" max="15629" width="11.125" style="1" customWidth="1"/>
    <col min="15630" max="15630" width="10.375" style="1" customWidth="1"/>
    <col min="15631" max="15631" width="11.375" style="1" customWidth="1"/>
    <col min="15632" max="15632" width="18" style="1" customWidth="1"/>
    <col min="15633" max="15633" width="15.875" style="1" customWidth="1"/>
    <col min="15634" max="15634" width="17.125" style="1" customWidth="1"/>
    <col min="15635" max="15635" width="15.125" style="1" customWidth="1"/>
    <col min="15636" max="15876" width="8.875" style="1"/>
    <col min="15877" max="15877" width="4" style="1" customWidth="1"/>
    <col min="15878" max="15878" width="29.5" style="1" customWidth="1"/>
    <col min="15879" max="15879" width="39.375" style="1" customWidth="1"/>
    <col min="15880" max="15880" width="20.5" style="1" customWidth="1"/>
    <col min="15881" max="15881" width="8.875" style="1"/>
    <col min="15882" max="15882" width="9" style="1" customWidth="1"/>
    <col min="15883" max="15883" width="11.125" style="1" customWidth="1"/>
    <col min="15884" max="15884" width="10.625" style="1" customWidth="1"/>
    <col min="15885" max="15885" width="11.125" style="1" customWidth="1"/>
    <col min="15886" max="15886" width="10.375" style="1" customWidth="1"/>
    <col min="15887" max="15887" width="11.375" style="1" customWidth="1"/>
    <col min="15888" max="15888" width="18" style="1" customWidth="1"/>
    <col min="15889" max="15889" width="15.875" style="1" customWidth="1"/>
    <col min="15890" max="15890" width="17.125" style="1" customWidth="1"/>
    <col min="15891" max="15891" width="15.125" style="1" customWidth="1"/>
    <col min="15892" max="16132" width="8.875" style="1"/>
    <col min="16133" max="16133" width="4" style="1" customWidth="1"/>
    <col min="16134" max="16134" width="29.5" style="1" customWidth="1"/>
    <col min="16135" max="16135" width="39.375" style="1" customWidth="1"/>
    <col min="16136" max="16136" width="20.5" style="1" customWidth="1"/>
    <col min="16137" max="16137" width="8.875" style="1"/>
    <col min="16138" max="16138" width="9" style="1" customWidth="1"/>
    <col min="16139" max="16139" width="11.125" style="1" customWidth="1"/>
    <col min="16140" max="16140" width="10.625" style="1" customWidth="1"/>
    <col min="16141" max="16141" width="11.125" style="1" customWidth="1"/>
    <col min="16142" max="16142" width="10.375" style="1" customWidth="1"/>
    <col min="16143" max="16143" width="11.375" style="1" customWidth="1"/>
    <col min="16144" max="16144" width="18" style="1" customWidth="1"/>
    <col min="16145" max="16145" width="15.875" style="1" customWidth="1"/>
    <col min="16146" max="16146" width="17.125" style="1" customWidth="1"/>
    <col min="16147" max="16147" width="15.125" style="1" customWidth="1"/>
    <col min="16148" max="16384" width="8.875" style="1"/>
  </cols>
  <sheetData>
    <row r="1" spans="1:81" x14ac:dyDescent="0.2">
      <c r="A1" s="232" t="s">
        <v>225</v>
      </c>
      <c r="B1" s="232"/>
      <c r="C1" s="232"/>
      <c r="D1" s="232"/>
      <c r="E1" s="232"/>
      <c r="F1" s="232"/>
      <c r="G1" s="232"/>
      <c r="H1" s="232"/>
      <c r="I1" s="232"/>
      <c r="J1" s="232"/>
      <c r="K1" s="232"/>
      <c r="L1" s="232"/>
      <c r="M1" s="232"/>
      <c r="N1" s="232"/>
      <c r="O1" s="232"/>
      <c r="P1" s="232"/>
      <c r="Q1" s="232"/>
      <c r="R1" s="232"/>
      <c r="S1" s="232"/>
    </row>
    <row r="2" spans="1:81" x14ac:dyDescent="0.2">
      <c r="A2" s="233" t="s">
        <v>251</v>
      </c>
      <c r="B2" s="233"/>
      <c r="C2" s="233"/>
      <c r="D2" s="233"/>
      <c r="E2" s="233"/>
      <c r="F2" s="233"/>
      <c r="G2" s="233"/>
      <c r="H2" s="233"/>
      <c r="I2" s="233"/>
      <c r="J2" s="233"/>
      <c r="K2" s="233"/>
      <c r="L2" s="233"/>
      <c r="M2" s="233"/>
      <c r="N2" s="233"/>
      <c r="O2" s="233"/>
      <c r="P2" s="233"/>
      <c r="Q2" s="233"/>
      <c r="R2" s="233"/>
      <c r="S2" s="233"/>
    </row>
    <row r="3" spans="1:81" x14ac:dyDescent="0.2">
      <c r="A3" s="233" t="s">
        <v>264</v>
      </c>
      <c r="B3" s="233"/>
      <c r="C3" s="233"/>
      <c r="D3" s="233"/>
      <c r="E3" s="233"/>
      <c r="F3" s="233"/>
      <c r="G3" s="233"/>
      <c r="H3" s="233"/>
      <c r="I3" s="233"/>
      <c r="J3" s="233"/>
      <c r="K3" s="233"/>
      <c r="L3" s="233"/>
      <c r="M3" s="233"/>
      <c r="N3" s="233"/>
      <c r="O3" s="233"/>
      <c r="P3" s="233"/>
      <c r="Q3" s="233"/>
      <c r="R3" s="233"/>
      <c r="S3" s="233"/>
    </row>
    <row r="4" spans="1:81" x14ac:dyDescent="0.2">
      <c r="A4" s="2"/>
      <c r="B4" s="2"/>
      <c r="C4" s="2"/>
      <c r="D4" s="2"/>
      <c r="E4" s="2"/>
      <c r="F4" s="2"/>
      <c r="G4" s="2"/>
      <c r="H4" s="2"/>
      <c r="I4" s="2"/>
      <c r="J4" s="2"/>
      <c r="K4" s="2"/>
      <c r="L4" s="2"/>
      <c r="M4" s="2"/>
      <c r="N4" s="2"/>
      <c r="O4" s="2"/>
      <c r="P4" s="2"/>
      <c r="Q4" s="2"/>
      <c r="R4" s="2"/>
      <c r="S4" s="2"/>
    </row>
    <row r="5" spans="1:81" ht="28.35" customHeight="1" x14ac:dyDescent="0.2">
      <c r="A5" s="208" t="s">
        <v>0</v>
      </c>
      <c r="B5" s="234" t="s">
        <v>1</v>
      </c>
      <c r="C5" s="234" t="s">
        <v>2</v>
      </c>
      <c r="D5" s="234" t="s">
        <v>3</v>
      </c>
      <c r="E5" s="211" t="s">
        <v>4</v>
      </c>
      <c r="F5" s="209" t="s">
        <v>67</v>
      </c>
      <c r="G5" s="209" t="s">
        <v>64</v>
      </c>
      <c r="H5" s="209" t="s">
        <v>5</v>
      </c>
      <c r="I5" s="209" t="s">
        <v>6</v>
      </c>
      <c r="J5" s="227" t="s">
        <v>7</v>
      </c>
      <c r="K5" s="208" t="s">
        <v>8</v>
      </c>
      <c r="L5" s="208"/>
      <c r="M5" s="229" t="s">
        <v>9</v>
      </c>
      <c r="N5" s="230"/>
      <c r="O5" s="230"/>
      <c r="P5" s="231"/>
      <c r="Q5" s="217" t="s">
        <v>10</v>
      </c>
      <c r="R5" s="218"/>
      <c r="S5" s="208" t="s">
        <v>11</v>
      </c>
      <c r="T5" s="209" t="s">
        <v>62</v>
      </c>
      <c r="U5" s="209" t="s">
        <v>147</v>
      </c>
    </row>
    <row r="6" spans="1:81" ht="21.75" customHeight="1" x14ac:dyDescent="0.2">
      <c r="A6" s="234"/>
      <c r="B6" s="235"/>
      <c r="C6" s="235"/>
      <c r="D6" s="235"/>
      <c r="E6" s="236"/>
      <c r="F6" s="209"/>
      <c r="G6" s="209"/>
      <c r="H6" s="209"/>
      <c r="I6" s="209"/>
      <c r="J6" s="227"/>
      <c r="K6" s="76" t="s">
        <v>12</v>
      </c>
      <c r="L6" s="77" t="s">
        <v>13</v>
      </c>
      <c r="M6" s="210" t="s">
        <v>12</v>
      </c>
      <c r="N6" s="211"/>
      <c r="O6" s="212" t="s">
        <v>13</v>
      </c>
      <c r="P6" s="213"/>
      <c r="Q6" s="219"/>
      <c r="R6" s="220"/>
      <c r="S6" s="208"/>
      <c r="T6" s="209"/>
      <c r="U6" s="209"/>
    </row>
    <row r="7" spans="1:81" ht="159.75" customHeight="1" x14ac:dyDescent="0.2">
      <c r="A7" s="128">
        <v>1</v>
      </c>
      <c r="B7" s="18" t="s">
        <v>14</v>
      </c>
      <c r="C7" s="98" t="s">
        <v>66</v>
      </c>
      <c r="D7" s="129" t="s">
        <v>178</v>
      </c>
      <c r="E7" s="129" t="s">
        <v>179</v>
      </c>
      <c r="F7" s="100" t="s">
        <v>68</v>
      </c>
      <c r="G7" s="108" t="s">
        <v>69</v>
      </c>
      <c r="H7" s="101" t="s">
        <v>15</v>
      </c>
      <c r="I7" s="101">
        <v>100</v>
      </c>
      <c r="J7" s="103">
        <v>9580238112</v>
      </c>
      <c r="K7" s="101">
        <v>75</v>
      </c>
      <c r="L7" s="103">
        <v>7186725571</v>
      </c>
      <c r="M7" s="124">
        <f t="shared" ref="M7:M20" si="0">K7/I7*100</f>
        <v>75</v>
      </c>
      <c r="N7" s="125" t="s">
        <v>16</v>
      </c>
      <c r="O7" s="106">
        <f t="shared" ref="O7:O46" si="1">L7/J7*100</f>
        <v>75.016147688417703</v>
      </c>
      <c r="P7" s="122" t="s">
        <v>16</v>
      </c>
      <c r="Q7" s="119">
        <f>M7-O7</f>
        <v>-1.6147688417703421E-2</v>
      </c>
      <c r="R7" s="126" t="s">
        <v>16</v>
      </c>
      <c r="S7" s="107" t="s">
        <v>146</v>
      </c>
      <c r="T7" s="108" t="s">
        <v>224</v>
      </c>
      <c r="U7" s="127" t="s">
        <v>148</v>
      </c>
    </row>
    <row r="8" spans="1:81" ht="78.75" customHeight="1" x14ac:dyDescent="0.2">
      <c r="A8" s="183"/>
      <c r="B8" s="10"/>
      <c r="C8" s="184"/>
      <c r="D8" s="185"/>
      <c r="E8" s="185"/>
      <c r="F8" s="30" t="s">
        <v>70</v>
      </c>
      <c r="G8" s="30" t="s">
        <v>71</v>
      </c>
      <c r="H8" s="31" t="s">
        <v>72</v>
      </c>
      <c r="I8" s="31">
        <v>100</v>
      </c>
      <c r="J8" s="32">
        <f>J9+J10</f>
        <v>15650000</v>
      </c>
      <c r="K8" s="31">
        <v>100</v>
      </c>
      <c r="L8" s="32">
        <f>L9+L10</f>
        <v>8980000</v>
      </c>
      <c r="M8" s="33">
        <f t="shared" si="0"/>
        <v>100</v>
      </c>
      <c r="N8" s="34" t="s">
        <v>16</v>
      </c>
      <c r="O8" s="78">
        <f t="shared" si="1"/>
        <v>57.38019169329074</v>
      </c>
      <c r="P8" s="35" t="s">
        <v>16</v>
      </c>
      <c r="Q8" s="79">
        <f t="shared" ref="Q8:Q46" si="2">M8-O8</f>
        <v>42.61980830670926</v>
      </c>
      <c r="R8" s="36" t="s">
        <v>16</v>
      </c>
      <c r="S8" s="214" t="s">
        <v>219</v>
      </c>
      <c r="T8" s="214" t="s">
        <v>58</v>
      </c>
      <c r="U8" s="214" t="s">
        <v>188</v>
      </c>
    </row>
    <row r="9" spans="1:81" ht="87.75" customHeight="1" x14ac:dyDescent="0.2">
      <c r="A9" s="183"/>
      <c r="B9" s="10"/>
      <c r="C9" s="184"/>
      <c r="D9" s="185"/>
      <c r="E9" s="185"/>
      <c r="F9" s="83" t="s">
        <v>73</v>
      </c>
      <c r="G9" s="83" t="s">
        <v>180</v>
      </c>
      <c r="H9" s="28" t="s">
        <v>74</v>
      </c>
      <c r="I9" s="28">
        <v>2</v>
      </c>
      <c r="J9" s="11">
        <v>7250000</v>
      </c>
      <c r="K9" s="28">
        <v>2</v>
      </c>
      <c r="L9" s="11">
        <v>2680000</v>
      </c>
      <c r="M9" s="12">
        <f t="shared" si="0"/>
        <v>100</v>
      </c>
      <c r="N9" s="13" t="s">
        <v>16</v>
      </c>
      <c r="O9" s="80">
        <f t="shared" si="1"/>
        <v>36.96551724137931</v>
      </c>
      <c r="P9" s="13" t="s">
        <v>16</v>
      </c>
      <c r="Q9" s="81">
        <f t="shared" si="2"/>
        <v>63.03448275862069</v>
      </c>
      <c r="R9" s="84" t="s">
        <v>16</v>
      </c>
      <c r="S9" s="215"/>
      <c r="T9" s="215"/>
      <c r="U9" s="215"/>
    </row>
    <row r="10" spans="1:81" ht="114" customHeight="1" x14ac:dyDescent="0.2">
      <c r="A10" s="183"/>
      <c r="B10" s="10"/>
      <c r="C10" s="184"/>
      <c r="D10" s="185"/>
      <c r="E10" s="185"/>
      <c r="F10" s="10" t="s">
        <v>228</v>
      </c>
      <c r="G10" s="10" t="s">
        <v>75</v>
      </c>
      <c r="H10" s="28" t="s">
        <v>39</v>
      </c>
      <c r="I10" s="28">
        <v>2</v>
      </c>
      <c r="J10" s="11">
        <v>8400000</v>
      </c>
      <c r="K10" s="28">
        <v>2</v>
      </c>
      <c r="L10" s="11">
        <v>6300000</v>
      </c>
      <c r="M10" s="12">
        <f t="shared" si="0"/>
        <v>100</v>
      </c>
      <c r="N10" s="13" t="s">
        <v>16</v>
      </c>
      <c r="O10" s="80">
        <f t="shared" si="1"/>
        <v>75</v>
      </c>
      <c r="P10" s="13" t="s">
        <v>16</v>
      </c>
      <c r="Q10" s="81">
        <f t="shared" si="2"/>
        <v>25</v>
      </c>
      <c r="R10" s="84" t="s">
        <v>16</v>
      </c>
      <c r="S10" s="216"/>
      <c r="T10" s="216"/>
      <c r="U10" s="216"/>
    </row>
    <row r="11" spans="1:81" ht="186" customHeight="1" x14ac:dyDescent="0.2">
      <c r="A11" s="183"/>
      <c r="B11" s="10"/>
      <c r="C11" s="184"/>
      <c r="D11" s="185"/>
      <c r="E11" s="185"/>
      <c r="F11" s="30" t="s">
        <v>77</v>
      </c>
      <c r="G11" s="30" t="s">
        <v>78</v>
      </c>
      <c r="H11" s="31" t="s">
        <v>15</v>
      </c>
      <c r="I11" s="31" t="s">
        <v>229</v>
      </c>
      <c r="J11" s="32">
        <f>J12</f>
        <v>5000000</v>
      </c>
      <c r="K11" s="31">
        <v>100</v>
      </c>
      <c r="L11" s="32">
        <v>5000000</v>
      </c>
      <c r="M11" s="158">
        <f>L11/J11*100</f>
        <v>100</v>
      </c>
      <c r="N11" s="35" t="s">
        <v>16</v>
      </c>
      <c r="O11" s="78">
        <f>L11/J11*100</f>
        <v>100</v>
      </c>
      <c r="P11" s="35" t="s">
        <v>16</v>
      </c>
      <c r="Q11" s="226">
        <f>M11-O11</f>
        <v>0</v>
      </c>
      <c r="R11" s="223"/>
      <c r="S11" s="174" t="s">
        <v>252</v>
      </c>
      <c r="T11" s="63" t="s">
        <v>171</v>
      </c>
      <c r="U11" s="204" t="s">
        <v>170</v>
      </c>
    </row>
    <row r="12" spans="1:81" ht="101.25" customHeight="1" x14ac:dyDescent="0.2">
      <c r="A12" s="183"/>
      <c r="B12" s="10"/>
      <c r="C12" s="184"/>
      <c r="D12" s="185"/>
      <c r="E12" s="185"/>
      <c r="F12" s="10" t="s">
        <v>81</v>
      </c>
      <c r="G12" s="10" t="s">
        <v>82</v>
      </c>
      <c r="H12" s="28" t="s">
        <v>83</v>
      </c>
      <c r="I12" s="156" t="s">
        <v>179</v>
      </c>
      <c r="J12" s="11">
        <v>5000000</v>
      </c>
      <c r="K12" s="28">
        <v>100</v>
      </c>
      <c r="L12" s="11">
        <v>5000000</v>
      </c>
      <c r="M12" s="88">
        <f>L12/J12*100</f>
        <v>100</v>
      </c>
      <c r="N12" s="13" t="s">
        <v>16</v>
      </c>
      <c r="O12" s="191">
        <f>L12/J12*100</f>
        <v>100</v>
      </c>
      <c r="P12" s="13" t="s">
        <v>16</v>
      </c>
      <c r="Q12" s="206">
        <f>M12-O12</f>
        <v>0</v>
      </c>
      <c r="R12" s="207"/>
      <c r="S12" s="194"/>
      <c r="T12" s="48"/>
      <c r="U12" s="221"/>
    </row>
    <row r="13" spans="1:81" ht="94.5" customHeight="1" x14ac:dyDescent="0.2">
      <c r="A13" s="183"/>
      <c r="B13" s="10"/>
      <c r="C13" s="184"/>
      <c r="D13" s="185"/>
      <c r="E13" s="185"/>
      <c r="F13" s="38" t="s">
        <v>79</v>
      </c>
      <c r="G13" s="30" t="s">
        <v>80</v>
      </c>
      <c r="H13" s="31" t="s">
        <v>15</v>
      </c>
      <c r="I13" s="31">
        <v>100</v>
      </c>
      <c r="J13" s="32">
        <v>452444950</v>
      </c>
      <c r="K13" s="31">
        <v>75</v>
      </c>
      <c r="L13" s="32">
        <v>171828400</v>
      </c>
      <c r="M13" s="33">
        <f t="shared" si="0"/>
        <v>75</v>
      </c>
      <c r="N13" s="35" t="s">
        <v>16</v>
      </c>
      <c r="O13" s="78">
        <f t="shared" si="1"/>
        <v>37.977747348047536</v>
      </c>
      <c r="P13" s="35" t="s">
        <v>16</v>
      </c>
      <c r="Q13" s="79">
        <f t="shared" si="2"/>
        <v>37.022252651952464</v>
      </c>
      <c r="R13" s="36" t="s">
        <v>16</v>
      </c>
      <c r="S13" s="37" t="s">
        <v>218</v>
      </c>
      <c r="T13" s="30" t="s">
        <v>168</v>
      </c>
      <c r="U13" s="37" t="s">
        <v>167</v>
      </c>
    </row>
    <row r="14" spans="1:81" ht="139.5" customHeight="1" x14ac:dyDescent="0.2">
      <c r="A14" s="183"/>
      <c r="B14" s="10"/>
      <c r="C14" s="184"/>
      <c r="D14" s="185"/>
      <c r="E14" s="185"/>
      <c r="F14" s="17" t="s">
        <v>84</v>
      </c>
      <c r="G14" s="18" t="s">
        <v>93</v>
      </c>
      <c r="H14" s="29" t="s">
        <v>74</v>
      </c>
      <c r="I14" s="29">
        <v>12</v>
      </c>
      <c r="J14" s="19">
        <v>28413190</v>
      </c>
      <c r="K14" s="28">
        <v>9</v>
      </c>
      <c r="L14" s="19">
        <v>21906450</v>
      </c>
      <c r="M14" s="88">
        <f t="shared" si="0"/>
        <v>75</v>
      </c>
      <c r="N14" s="13" t="s">
        <v>16</v>
      </c>
      <c r="O14" s="80">
        <f>L14/J14*100</f>
        <v>77.099579455879478</v>
      </c>
      <c r="P14" s="13" t="s">
        <v>16</v>
      </c>
      <c r="Q14" s="81">
        <f t="shared" si="2"/>
        <v>-2.0995794558794785</v>
      </c>
      <c r="R14" s="82" t="s">
        <v>16</v>
      </c>
      <c r="S14" s="14" t="s">
        <v>217</v>
      </c>
      <c r="T14" s="10" t="s">
        <v>56</v>
      </c>
      <c r="U14" s="14" t="s">
        <v>55</v>
      </c>
    </row>
    <row r="15" spans="1:81" s="3" customFormat="1" ht="129.75" customHeight="1" x14ac:dyDescent="0.2">
      <c r="A15" s="183"/>
      <c r="B15" s="10"/>
      <c r="C15" s="184"/>
      <c r="D15" s="185"/>
      <c r="E15" s="185"/>
      <c r="F15" s="21" t="s">
        <v>85</v>
      </c>
      <c r="G15" s="10" t="s">
        <v>92</v>
      </c>
      <c r="H15" s="29" t="s">
        <v>74</v>
      </c>
      <c r="I15" s="28">
        <v>12</v>
      </c>
      <c r="J15" s="11">
        <v>43429510</v>
      </c>
      <c r="K15" s="28">
        <v>9</v>
      </c>
      <c r="L15" s="11">
        <v>36138830</v>
      </c>
      <c r="M15" s="12">
        <f t="shared" si="0"/>
        <v>75</v>
      </c>
      <c r="N15" s="89" t="s">
        <v>16</v>
      </c>
      <c r="O15" s="80">
        <f t="shared" si="1"/>
        <v>83.212612806361392</v>
      </c>
      <c r="P15" s="89" t="s">
        <v>16</v>
      </c>
      <c r="Q15" s="81">
        <f t="shared" si="2"/>
        <v>-8.2126128063613919</v>
      </c>
      <c r="R15" s="90" t="s">
        <v>16</v>
      </c>
      <c r="S15" s="15" t="s">
        <v>216</v>
      </c>
      <c r="T15" s="10" t="s">
        <v>177</v>
      </c>
      <c r="U15" s="15" t="s">
        <v>173</v>
      </c>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row>
    <row r="16" spans="1:81" ht="94.5" customHeight="1" x14ac:dyDescent="0.2">
      <c r="A16" s="183"/>
      <c r="B16" s="10"/>
      <c r="C16" s="184"/>
      <c r="D16" s="185"/>
      <c r="E16" s="185"/>
      <c r="F16" s="22" t="s">
        <v>86</v>
      </c>
      <c r="G16" s="23" t="s">
        <v>91</v>
      </c>
      <c r="H16" s="29" t="s">
        <v>74</v>
      </c>
      <c r="I16" s="28">
        <v>12</v>
      </c>
      <c r="J16" s="24">
        <v>4925250</v>
      </c>
      <c r="K16" s="28">
        <v>9</v>
      </c>
      <c r="L16" s="24">
        <v>4041500</v>
      </c>
      <c r="M16" s="91">
        <f t="shared" si="0"/>
        <v>75</v>
      </c>
      <c r="N16" s="92" t="s">
        <v>16</v>
      </c>
      <c r="O16" s="80">
        <f>L16/J16*100</f>
        <v>82.056748388406675</v>
      </c>
      <c r="P16" s="92" t="s">
        <v>16</v>
      </c>
      <c r="Q16" s="81">
        <f t="shared" si="2"/>
        <v>-7.0567483884066746</v>
      </c>
      <c r="R16" s="93" t="s">
        <v>16</v>
      </c>
      <c r="S16" s="25" t="s">
        <v>174</v>
      </c>
      <c r="T16" s="10" t="s">
        <v>176</v>
      </c>
      <c r="U16" s="10" t="s">
        <v>175</v>
      </c>
    </row>
    <row r="17" spans="1:81" ht="156" customHeight="1" x14ac:dyDescent="0.2">
      <c r="A17" s="183"/>
      <c r="B17" s="10"/>
      <c r="C17" s="184"/>
      <c r="D17" s="185"/>
      <c r="E17" s="185"/>
      <c r="F17" s="21" t="s">
        <v>87</v>
      </c>
      <c r="G17" s="10" t="s">
        <v>90</v>
      </c>
      <c r="H17" s="29" t="s">
        <v>74</v>
      </c>
      <c r="I17" s="28">
        <v>12</v>
      </c>
      <c r="J17" s="11">
        <v>3600000</v>
      </c>
      <c r="K17" s="28">
        <v>9</v>
      </c>
      <c r="L17" s="11">
        <v>2600000</v>
      </c>
      <c r="M17" s="12">
        <f t="shared" si="0"/>
        <v>75</v>
      </c>
      <c r="N17" s="13" t="s">
        <v>16</v>
      </c>
      <c r="O17" s="80">
        <f t="shared" si="1"/>
        <v>72.222222222222214</v>
      </c>
      <c r="P17" s="94" t="s">
        <v>16</v>
      </c>
      <c r="Q17" s="81">
        <f t="shared" si="2"/>
        <v>2.7777777777777857</v>
      </c>
      <c r="R17" s="93" t="s">
        <v>16</v>
      </c>
      <c r="S17" s="14" t="s">
        <v>23</v>
      </c>
      <c r="T17" s="10" t="s">
        <v>54</v>
      </c>
      <c r="U17" s="14" t="s">
        <v>24</v>
      </c>
    </row>
    <row r="18" spans="1:81" ht="195.75" customHeight="1" x14ac:dyDescent="0.2">
      <c r="A18" s="183"/>
      <c r="B18" s="10"/>
      <c r="C18" s="184"/>
      <c r="D18" s="185"/>
      <c r="E18" s="185"/>
      <c r="F18" s="21" t="s">
        <v>88</v>
      </c>
      <c r="G18" s="10" t="s">
        <v>89</v>
      </c>
      <c r="H18" s="28" t="s">
        <v>94</v>
      </c>
      <c r="I18" s="137">
        <v>150</v>
      </c>
      <c r="J18" s="11">
        <v>45600000</v>
      </c>
      <c r="K18" s="28">
        <v>114</v>
      </c>
      <c r="L18" s="11">
        <v>32730000</v>
      </c>
      <c r="M18" s="12">
        <f t="shared" si="0"/>
        <v>76</v>
      </c>
      <c r="N18" s="13" t="s">
        <v>16</v>
      </c>
      <c r="O18" s="80">
        <f t="shared" si="1"/>
        <v>71.776315789473685</v>
      </c>
      <c r="P18" s="13" t="s">
        <v>16</v>
      </c>
      <c r="Q18" s="81">
        <f t="shared" si="2"/>
        <v>4.223684210526315</v>
      </c>
      <c r="R18" s="82" t="s">
        <v>16</v>
      </c>
      <c r="S18" s="14" t="s">
        <v>215</v>
      </c>
      <c r="T18" s="10" t="s">
        <v>61</v>
      </c>
      <c r="U18" s="14" t="s">
        <v>26</v>
      </c>
    </row>
    <row r="19" spans="1:81" ht="195.75" customHeight="1" x14ac:dyDescent="0.2">
      <c r="A19" s="183"/>
      <c r="B19" s="10"/>
      <c r="C19" s="184"/>
      <c r="D19" s="185"/>
      <c r="E19" s="185"/>
      <c r="F19" s="30" t="s">
        <v>76</v>
      </c>
      <c r="G19" s="30" t="s">
        <v>95</v>
      </c>
      <c r="H19" s="31" t="s">
        <v>15</v>
      </c>
      <c r="I19" s="31">
        <v>100</v>
      </c>
      <c r="J19" s="32">
        <f>J20</f>
        <v>8917200175</v>
      </c>
      <c r="K19" s="31">
        <v>75</v>
      </c>
      <c r="L19" s="32">
        <f>L20</f>
        <v>6680631771</v>
      </c>
      <c r="M19" s="33">
        <f t="shared" si="0"/>
        <v>75</v>
      </c>
      <c r="N19" s="35" t="s">
        <v>16</v>
      </c>
      <c r="O19" s="78">
        <f t="shared" si="1"/>
        <v>74.918490556370173</v>
      </c>
      <c r="P19" s="35" t="s">
        <v>16</v>
      </c>
      <c r="Q19" s="79">
        <f t="shared" si="2"/>
        <v>8.1509443629826706E-2</v>
      </c>
      <c r="R19" s="36" t="s">
        <v>16</v>
      </c>
      <c r="S19" s="214" t="s">
        <v>163</v>
      </c>
      <c r="T19" s="214" t="s">
        <v>165</v>
      </c>
      <c r="U19" s="214" t="s">
        <v>164</v>
      </c>
    </row>
    <row r="20" spans="1:81" ht="141" customHeight="1" x14ac:dyDescent="0.2">
      <c r="A20" s="183"/>
      <c r="B20" s="10"/>
      <c r="C20" s="184"/>
      <c r="D20" s="185"/>
      <c r="E20" s="185"/>
      <c r="F20" s="10" t="s">
        <v>96</v>
      </c>
      <c r="G20" s="10" t="s">
        <v>150</v>
      </c>
      <c r="H20" s="28" t="s">
        <v>74</v>
      </c>
      <c r="I20" s="28">
        <v>12</v>
      </c>
      <c r="J20" s="40">
        <v>8917200175</v>
      </c>
      <c r="K20" s="28">
        <v>9</v>
      </c>
      <c r="L20" s="40">
        <v>6680631771</v>
      </c>
      <c r="M20" s="12">
        <f t="shared" si="0"/>
        <v>75</v>
      </c>
      <c r="N20" s="13" t="s">
        <v>16</v>
      </c>
      <c r="O20" s="80">
        <f t="shared" si="1"/>
        <v>74.918490556370173</v>
      </c>
      <c r="P20" s="13" t="s">
        <v>16</v>
      </c>
      <c r="Q20" s="81">
        <f t="shared" si="2"/>
        <v>8.1509443629826706E-2</v>
      </c>
      <c r="R20" s="82" t="s">
        <v>16</v>
      </c>
      <c r="S20" s="216"/>
      <c r="T20" s="216"/>
      <c r="U20" s="216"/>
    </row>
    <row r="21" spans="1:81" ht="139.5" customHeight="1" x14ac:dyDescent="0.2">
      <c r="A21" s="183"/>
      <c r="B21" s="10"/>
      <c r="C21" s="184"/>
      <c r="D21" s="185"/>
      <c r="E21" s="185"/>
      <c r="F21" s="30" t="s">
        <v>97</v>
      </c>
      <c r="G21" s="30" t="s">
        <v>98</v>
      </c>
      <c r="H21" s="31" t="s">
        <v>15</v>
      </c>
      <c r="I21" s="31">
        <v>100</v>
      </c>
      <c r="J21" s="32">
        <f>J22+J23</f>
        <v>49912120</v>
      </c>
      <c r="K21" s="31">
        <v>75</v>
      </c>
      <c r="L21" s="32">
        <f>L22+L23</f>
        <v>27487000</v>
      </c>
      <c r="M21" s="33">
        <f t="shared" ref="M21:M23" si="3">K21/I21*100</f>
        <v>75</v>
      </c>
      <c r="N21" s="35" t="s">
        <v>16</v>
      </c>
      <c r="O21" s="78">
        <f t="shared" ref="O21:O23" si="4">L21/J21*100</f>
        <v>55.07079242476577</v>
      </c>
      <c r="P21" s="35" t="s">
        <v>16</v>
      </c>
      <c r="Q21" s="79">
        <f t="shared" ref="Q21:Q23" si="5">M21-O21</f>
        <v>19.92920757523423</v>
      </c>
      <c r="R21" s="36" t="s">
        <v>16</v>
      </c>
      <c r="S21" s="86" t="s">
        <v>29</v>
      </c>
      <c r="T21" s="30" t="s">
        <v>57</v>
      </c>
      <c r="U21" s="37" t="s">
        <v>30</v>
      </c>
    </row>
    <row r="22" spans="1:81" ht="149.25" customHeight="1" x14ac:dyDescent="0.2">
      <c r="A22" s="183"/>
      <c r="B22" s="10"/>
      <c r="C22" s="184"/>
      <c r="D22" s="185"/>
      <c r="E22" s="185"/>
      <c r="F22" s="10" t="s">
        <v>99</v>
      </c>
      <c r="G22" s="10" t="s">
        <v>101</v>
      </c>
      <c r="H22" s="28" t="s">
        <v>103</v>
      </c>
      <c r="I22" s="28">
        <v>2</v>
      </c>
      <c r="J22" s="11">
        <v>20587000</v>
      </c>
      <c r="K22" s="28">
        <v>1</v>
      </c>
      <c r="L22" s="11">
        <v>20587000</v>
      </c>
      <c r="M22" s="12">
        <f>L22/J22*100</f>
        <v>100</v>
      </c>
      <c r="N22" s="13" t="s">
        <v>16</v>
      </c>
      <c r="O22" s="80">
        <f t="shared" si="4"/>
        <v>100</v>
      </c>
      <c r="P22" s="13" t="s">
        <v>16</v>
      </c>
      <c r="Q22" s="81">
        <f t="shared" si="5"/>
        <v>0</v>
      </c>
      <c r="R22" s="82" t="s">
        <v>16</v>
      </c>
      <c r="S22" s="25" t="s">
        <v>33</v>
      </c>
      <c r="T22" s="10" t="s">
        <v>151</v>
      </c>
      <c r="U22" s="14" t="s">
        <v>34</v>
      </c>
    </row>
    <row r="23" spans="1:81" s="3" customFormat="1" ht="156.75" customHeight="1" x14ac:dyDescent="0.2">
      <c r="A23" s="183"/>
      <c r="B23" s="10"/>
      <c r="C23" s="184"/>
      <c r="D23" s="185"/>
      <c r="E23" s="185"/>
      <c r="F23" s="41" t="s">
        <v>100</v>
      </c>
      <c r="G23" s="41" t="s">
        <v>102</v>
      </c>
      <c r="H23" s="42" t="s">
        <v>103</v>
      </c>
      <c r="I23" s="28">
        <v>2</v>
      </c>
      <c r="J23" s="95">
        <v>29325120</v>
      </c>
      <c r="K23" s="42">
        <v>2</v>
      </c>
      <c r="L23" s="44">
        <v>6900000</v>
      </c>
      <c r="M23" s="12">
        <f t="shared" si="3"/>
        <v>100</v>
      </c>
      <c r="N23" s="13" t="s">
        <v>16</v>
      </c>
      <c r="O23" s="80">
        <f t="shared" si="4"/>
        <v>23.529315481061971</v>
      </c>
      <c r="P23" s="13" t="s">
        <v>16</v>
      </c>
      <c r="Q23" s="81">
        <f t="shared" si="5"/>
        <v>76.470684518938029</v>
      </c>
      <c r="R23" s="82" t="s">
        <v>16</v>
      </c>
      <c r="S23" s="20" t="s">
        <v>31</v>
      </c>
      <c r="T23" s="41" t="s">
        <v>57</v>
      </c>
      <c r="U23" s="20" t="s">
        <v>32</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row>
    <row r="24" spans="1:81" ht="138" customHeight="1" x14ac:dyDescent="0.2">
      <c r="A24" s="183"/>
      <c r="B24" s="10"/>
      <c r="C24" s="184"/>
      <c r="D24" s="185"/>
      <c r="E24" s="185"/>
      <c r="F24" s="48" t="s">
        <v>104</v>
      </c>
      <c r="G24" s="48" t="s">
        <v>105</v>
      </c>
      <c r="H24" s="49" t="s">
        <v>106</v>
      </c>
      <c r="I24" s="50">
        <v>1</v>
      </c>
      <c r="J24" s="68">
        <f>J25+J26</f>
        <v>161770080</v>
      </c>
      <c r="K24" s="50">
        <v>0.75</v>
      </c>
      <c r="L24" s="52">
        <f>L25+L26</f>
        <v>109430901</v>
      </c>
      <c r="M24" s="53">
        <f t="shared" ref="M24:M44" si="6">K24/I24*100</f>
        <v>75</v>
      </c>
      <c r="N24" s="54" t="s">
        <v>16</v>
      </c>
      <c r="O24" s="78">
        <f t="shared" si="1"/>
        <v>67.645946024135</v>
      </c>
      <c r="P24" s="54" t="s">
        <v>16</v>
      </c>
      <c r="Q24" s="79">
        <f t="shared" si="2"/>
        <v>7.3540539758649999</v>
      </c>
      <c r="R24" s="43" t="s">
        <v>16</v>
      </c>
      <c r="S24" s="86" t="s">
        <v>17</v>
      </c>
      <c r="T24" s="30" t="s">
        <v>153</v>
      </c>
      <c r="U24" s="37" t="s">
        <v>18</v>
      </c>
    </row>
    <row r="25" spans="1:81" ht="107.25" customHeight="1" x14ac:dyDescent="0.2">
      <c r="A25" s="183"/>
      <c r="B25" s="10"/>
      <c r="C25" s="184"/>
      <c r="D25" s="185"/>
      <c r="E25" s="185"/>
      <c r="F25" s="41" t="s">
        <v>107</v>
      </c>
      <c r="G25" s="47" t="s">
        <v>108</v>
      </c>
      <c r="H25" s="42" t="s">
        <v>19</v>
      </c>
      <c r="I25" s="42">
        <v>36</v>
      </c>
      <c r="J25" s="40">
        <v>20437680</v>
      </c>
      <c r="K25" s="42">
        <v>27</v>
      </c>
      <c r="L25" s="44">
        <v>14113016</v>
      </c>
      <c r="M25" s="27">
        <f t="shared" si="6"/>
        <v>75</v>
      </c>
      <c r="N25" s="89" t="s">
        <v>16</v>
      </c>
      <c r="O25" s="80">
        <f t="shared" si="1"/>
        <v>69.053904357050314</v>
      </c>
      <c r="P25" s="89" t="s">
        <v>16</v>
      </c>
      <c r="Q25" s="81">
        <f t="shared" si="2"/>
        <v>5.9460956429496861</v>
      </c>
      <c r="R25" s="89" t="s">
        <v>16</v>
      </c>
      <c r="S25" s="14" t="s">
        <v>48</v>
      </c>
      <c r="T25" s="15" t="s">
        <v>152</v>
      </c>
      <c r="U25" s="14" t="s">
        <v>49</v>
      </c>
    </row>
    <row r="26" spans="1:81" ht="98.25" customHeight="1" x14ac:dyDescent="0.2">
      <c r="A26" s="183"/>
      <c r="B26" s="10"/>
      <c r="C26" s="184"/>
      <c r="D26" s="185"/>
      <c r="E26" s="185"/>
      <c r="F26" s="41" t="s">
        <v>109</v>
      </c>
      <c r="G26" s="47" t="s">
        <v>110</v>
      </c>
      <c r="H26" s="42" t="s">
        <v>184</v>
      </c>
      <c r="I26" s="42">
        <v>12</v>
      </c>
      <c r="J26" s="40">
        <v>141332400</v>
      </c>
      <c r="K26" s="42">
        <v>9</v>
      </c>
      <c r="L26" s="40">
        <v>95317885</v>
      </c>
      <c r="M26" s="26">
        <f t="shared" si="6"/>
        <v>75</v>
      </c>
      <c r="N26" s="94" t="s">
        <v>16</v>
      </c>
      <c r="O26" s="80">
        <f t="shared" si="1"/>
        <v>67.442345138128275</v>
      </c>
      <c r="P26" s="94" t="s">
        <v>16</v>
      </c>
      <c r="Q26" s="81">
        <f t="shared" si="2"/>
        <v>7.5576548618717254</v>
      </c>
      <c r="R26" s="94" t="s">
        <v>16</v>
      </c>
      <c r="S26" s="14" t="s">
        <v>21</v>
      </c>
      <c r="T26" s="10" t="s">
        <v>53</v>
      </c>
      <c r="U26" s="14" t="s">
        <v>50</v>
      </c>
    </row>
    <row r="27" spans="1:81" ht="164.25" customHeight="1" x14ac:dyDescent="0.2">
      <c r="A27" s="183"/>
      <c r="B27" s="10"/>
      <c r="C27" s="184"/>
      <c r="D27" s="185"/>
      <c r="E27" s="185"/>
      <c r="F27" s="30" t="s">
        <v>111</v>
      </c>
      <c r="G27" s="39" t="s">
        <v>112</v>
      </c>
      <c r="H27" s="31" t="s">
        <v>15</v>
      </c>
      <c r="I27" s="56">
        <v>1</v>
      </c>
      <c r="J27" s="32">
        <f>SUM(J28:J30)</f>
        <v>81123507</v>
      </c>
      <c r="K27" s="56">
        <v>0.85</v>
      </c>
      <c r="L27" s="57">
        <f>SUM(L28:L30)</f>
        <v>61467569</v>
      </c>
      <c r="M27" s="58">
        <f t="shared" si="6"/>
        <v>85</v>
      </c>
      <c r="N27" s="35" t="s">
        <v>16</v>
      </c>
      <c r="O27" s="78">
        <f t="shared" si="1"/>
        <v>75.770354701258171</v>
      </c>
      <c r="P27" s="35" t="s">
        <v>16</v>
      </c>
      <c r="Q27" s="79">
        <f t="shared" si="2"/>
        <v>9.2296452987418292</v>
      </c>
      <c r="R27" s="35" t="s">
        <v>16</v>
      </c>
      <c r="S27" s="86" t="s">
        <v>29</v>
      </c>
      <c r="T27" s="30" t="s">
        <v>57</v>
      </c>
      <c r="U27" s="37" t="s">
        <v>30</v>
      </c>
    </row>
    <row r="28" spans="1:81" ht="87.75" customHeight="1" x14ac:dyDescent="0.2">
      <c r="A28" s="183"/>
      <c r="B28" s="10"/>
      <c r="C28" s="184"/>
      <c r="D28" s="185"/>
      <c r="E28" s="185"/>
      <c r="F28" s="41" t="s">
        <v>113</v>
      </c>
      <c r="G28" s="47" t="s">
        <v>115</v>
      </c>
      <c r="H28" s="42" t="s">
        <v>103</v>
      </c>
      <c r="I28" s="42">
        <v>18</v>
      </c>
      <c r="J28" s="40">
        <v>70908507</v>
      </c>
      <c r="K28" s="42">
        <v>14</v>
      </c>
      <c r="L28" s="95">
        <v>53700569</v>
      </c>
      <c r="M28" s="96">
        <f t="shared" si="6"/>
        <v>77.777777777777786</v>
      </c>
      <c r="N28" s="13" t="s">
        <v>16</v>
      </c>
      <c r="O28" s="80">
        <f t="shared" si="1"/>
        <v>75.73219529216712</v>
      </c>
      <c r="P28" s="13" t="s">
        <v>16</v>
      </c>
      <c r="Q28" s="81">
        <f t="shared" si="2"/>
        <v>2.0455824856106659</v>
      </c>
      <c r="R28" s="13" t="s">
        <v>16</v>
      </c>
      <c r="S28" s="14" t="s">
        <v>37</v>
      </c>
      <c r="T28" s="10" t="s">
        <v>52</v>
      </c>
      <c r="U28" s="14" t="s">
        <v>38</v>
      </c>
    </row>
    <row r="29" spans="1:81" ht="87.75" customHeight="1" x14ac:dyDescent="0.2">
      <c r="A29" s="183"/>
      <c r="B29" s="10"/>
      <c r="C29" s="184"/>
      <c r="D29" s="185"/>
      <c r="E29" s="185"/>
      <c r="F29" s="60" t="s">
        <v>265</v>
      </c>
      <c r="G29" s="61" t="s">
        <v>269</v>
      </c>
      <c r="H29" s="62" t="s">
        <v>27</v>
      </c>
      <c r="I29" s="62">
        <v>12</v>
      </c>
      <c r="J29" s="67">
        <v>8700000</v>
      </c>
      <c r="K29" s="62"/>
      <c r="L29" s="97">
        <v>6252000</v>
      </c>
      <c r="M29" s="96">
        <f>L29/J29*100</f>
        <v>71.862068965517238</v>
      </c>
      <c r="N29" s="13" t="s">
        <v>16</v>
      </c>
      <c r="O29" s="80">
        <f>L29/J29*100</f>
        <v>71.862068965517238</v>
      </c>
      <c r="P29" s="13" t="s">
        <v>16</v>
      </c>
      <c r="Q29" s="81">
        <f t="shared" si="2"/>
        <v>0</v>
      </c>
      <c r="R29" s="13" t="s">
        <v>16</v>
      </c>
      <c r="S29" s="14" t="s">
        <v>270</v>
      </c>
      <c r="T29" s="10" t="s">
        <v>271</v>
      </c>
      <c r="U29" s="14" t="s">
        <v>272</v>
      </c>
    </row>
    <row r="30" spans="1:81" ht="90.75" customHeight="1" x14ac:dyDescent="0.2">
      <c r="A30" s="183"/>
      <c r="B30" s="10"/>
      <c r="C30" s="184"/>
      <c r="D30" s="185"/>
      <c r="E30" s="185"/>
      <c r="F30" s="60" t="s">
        <v>114</v>
      </c>
      <c r="G30" s="61" t="s">
        <v>266</v>
      </c>
      <c r="H30" s="62" t="s">
        <v>103</v>
      </c>
      <c r="I30" s="66">
        <v>9</v>
      </c>
      <c r="J30" s="67">
        <v>1515000</v>
      </c>
      <c r="K30" s="66">
        <v>8</v>
      </c>
      <c r="L30" s="97">
        <v>1515000</v>
      </c>
      <c r="M30" s="96">
        <f>L30/J30*100</f>
        <v>100</v>
      </c>
      <c r="N30" s="13" t="s">
        <v>16</v>
      </c>
      <c r="O30" s="80">
        <f t="shared" si="1"/>
        <v>100</v>
      </c>
      <c r="P30" s="13" t="s">
        <v>16</v>
      </c>
      <c r="Q30" s="81">
        <f t="shared" si="2"/>
        <v>0</v>
      </c>
      <c r="R30" s="13" t="s">
        <v>16</v>
      </c>
      <c r="S30" s="14" t="s">
        <v>35</v>
      </c>
      <c r="T30" s="10" t="s">
        <v>51</v>
      </c>
      <c r="U30" s="14" t="s">
        <v>36</v>
      </c>
    </row>
    <row r="31" spans="1:81" s="3" customFormat="1" ht="169.5" customHeight="1" x14ac:dyDescent="0.2">
      <c r="A31" s="183">
        <v>2</v>
      </c>
      <c r="B31" s="10" t="s">
        <v>136</v>
      </c>
      <c r="C31" s="184" t="s">
        <v>137</v>
      </c>
      <c r="D31" s="186">
        <v>0.92</v>
      </c>
      <c r="E31" s="186">
        <v>0.4</v>
      </c>
      <c r="F31" s="108" t="s">
        <v>116</v>
      </c>
      <c r="G31" s="100" t="s">
        <v>117</v>
      </c>
      <c r="H31" s="101" t="s">
        <v>15</v>
      </c>
      <c r="I31" s="102">
        <v>1</v>
      </c>
      <c r="J31" s="103">
        <f>J32</f>
        <v>22114550</v>
      </c>
      <c r="K31" s="102">
        <v>1</v>
      </c>
      <c r="L31" s="120">
        <f>L32</f>
        <v>20499550</v>
      </c>
      <c r="M31" s="121">
        <f t="shared" si="6"/>
        <v>100</v>
      </c>
      <c r="N31" s="122" t="s">
        <v>16</v>
      </c>
      <c r="O31" s="106">
        <f t="shared" si="1"/>
        <v>92.697115699844673</v>
      </c>
      <c r="P31" s="122" t="s">
        <v>16</v>
      </c>
      <c r="Q31" s="119">
        <f>M31-O31</f>
        <v>7.302884300155327</v>
      </c>
      <c r="R31" s="122" t="s">
        <v>16</v>
      </c>
      <c r="S31" s="111" t="s">
        <v>156</v>
      </c>
      <c r="T31" s="111" t="s">
        <v>154</v>
      </c>
      <c r="U31" s="123" t="s">
        <v>155</v>
      </c>
    </row>
    <row r="32" spans="1:81" ht="88.5" customHeight="1" x14ac:dyDescent="0.2">
      <c r="A32" s="183"/>
      <c r="B32" s="10"/>
      <c r="C32" s="184"/>
      <c r="D32" s="185"/>
      <c r="E32" s="185"/>
      <c r="F32" s="48" t="s">
        <v>118</v>
      </c>
      <c r="G32" s="55" t="s">
        <v>119</v>
      </c>
      <c r="H32" s="49" t="s">
        <v>106</v>
      </c>
      <c r="I32" s="50">
        <v>1</v>
      </c>
      <c r="J32" s="68">
        <f>J33</f>
        <v>22114550</v>
      </c>
      <c r="K32" s="50">
        <v>1</v>
      </c>
      <c r="L32" s="52">
        <f>L33</f>
        <v>20499550</v>
      </c>
      <c r="M32" s="53">
        <f t="shared" si="6"/>
        <v>100</v>
      </c>
      <c r="N32" s="54" t="s">
        <v>16</v>
      </c>
      <c r="O32" s="78">
        <f t="shared" si="1"/>
        <v>92.697115699844673</v>
      </c>
      <c r="P32" s="54" t="s">
        <v>16</v>
      </c>
      <c r="Q32" s="79">
        <f t="shared" si="2"/>
        <v>7.302884300155327</v>
      </c>
      <c r="R32" s="54" t="s">
        <v>16</v>
      </c>
      <c r="S32" s="214" t="s">
        <v>181</v>
      </c>
      <c r="T32" s="214" t="s">
        <v>182</v>
      </c>
      <c r="U32" s="204" t="s">
        <v>183</v>
      </c>
    </row>
    <row r="33" spans="1:81" ht="84.75" customHeight="1" x14ac:dyDescent="0.2">
      <c r="A33" s="183"/>
      <c r="B33" s="10"/>
      <c r="C33" s="184"/>
      <c r="D33" s="185"/>
      <c r="E33" s="185"/>
      <c r="F33" s="41" t="s">
        <v>120</v>
      </c>
      <c r="G33" s="47" t="s">
        <v>121</v>
      </c>
      <c r="H33" s="42" t="s">
        <v>184</v>
      </c>
      <c r="I33" s="42">
        <v>1</v>
      </c>
      <c r="J33" s="40">
        <v>22114550</v>
      </c>
      <c r="K33" s="42">
        <v>1</v>
      </c>
      <c r="L33" s="95">
        <v>20499550</v>
      </c>
      <c r="M33" s="27">
        <f t="shared" si="6"/>
        <v>100</v>
      </c>
      <c r="N33" s="13" t="s">
        <v>16</v>
      </c>
      <c r="O33" s="80">
        <f t="shared" si="1"/>
        <v>92.697115699844673</v>
      </c>
      <c r="P33" s="13" t="s">
        <v>16</v>
      </c>
      <c r="Q33" s="81">
        <f t="shared" si="2"/>
        <v>7.302884300155327</v>
      </c>
      <c r="R33" s="13" t="s">
        <v>16</v>
      </c>
      <c r="S33" s="216"/>
      <c r="T33" s="216"/>
      <c r="U33" s="221"/>
    </row>
    <row r="34" spans="1:81" ht="195" customHeight="1" x14ac:dyDescent="0.2">
      <c r="A34" s="166"/>
      <c r="B34" s="166"/>
      <c r="C34" s="166"/>
      <c r="D34" s="166"/>
      <c r="E34" s="165"/>
      <c r="F34" s="111" t="s">
        <v>122</v>
      </c>
      <c r="G34" s="111" t="s">
        <v>123</v>
      </c>
      <c r="H34" s="112" t="s">
        <v>15</v>
      </c>
      <c r="I34" s="113">
        <v>1</v>
      </c>
      <c r="J34" s="114">
        <v>2069113950</v>
      </c>
      <c r="K34" s="113">
        <v>0.5</v>
      </c>
      <c r="L34" s="115">
        <v>991094250</v>
      </c>
      <c r="M34" s="116">
        <f t="shared" si="6"/>
        <v>50</v>
      </c>
      <c r="N34" s="117" t="s">
        <v>16</v>
      </c>
      <c r="O34" s="106">
        <f t="shared" si="1"/>
        <v>47.899452323541681</v>
      </c>
      <c r="P34" s="118" t="s">
        <v>16</v>
      </c>
      <c r="Q34" s="119">
        <f t="shared" si="2"/>
        <v>2.1005476764583193</v>
      </c>
      <c r="R34" s="117" t="s">
        <v>16</v>
      </c>
      <c r="S34" s="109" t="s">
        <v>158</v>
      </c>
      <c r="T34" s="110" t="s">
        <v>140</v>
      </c>
      <c r="U34" s="100" t="s">
        <v>159</v>
      </c>
    </row>
    <row r="35" spans="1:81" s="4" customFormat="1" ht="144" customHeight="1" x14ac:dyDescent="0.2">
      <c r="A35" s="183"/>
      <c r="B35" s="10"/>
      <c r="C35" s="184"/>
      <c r="D35" s="10"/>
      <c r="E35" s="10"/>
      <c r="F35" s="30" t="s">
        <v>124</v>
      </c>
      <c r="G35" s="39" t="s">
        <v>126</v>
      </c>
      <c r="H35" s="31" t="s">
        <v>15</v>
      </c>
      <c r="I35" s="56">
        <v>1</v>
      </c>
      <c r="J35" s="32">
        <f>J36</f>
        <v>15000000</v>
      </c>
      <c r="K35" s="56">
        <v>0.5</v>
      </c>
      <c r="L35" s="57">
        <f>L36</f>
        <v>10699800</v>
      </c>
      <c r="M35" s="58">
        <f t="shared" si="6"/>
        <v>50</v>
      </c>
      <c r="N35" s="35" t="s">
        <v>16</v>
      </c>
      <c r="O35" s="78">
        <f t="shared" si="1"/>
        <v>71.331999999999994</v>
      </c>
      <c r="P35" s="35" t="s">
        <v>16</v>
      </c>
      <c r="Q35" s="79">
        <f t="shared" si="2"/>
        <v>-21.331999999999994</v>
      </c>
      <c r="R35" s="43" t="s">
        <v>16</v>
      </c>
      <c r="S35" s="131" t="s">
        <v>160</v>
      </c>
      <c r="T35" s="132" t="s">
        <v>162</v>
      </c>
      <c r="U35" s="39" t="s">
        <v>161</v>
      </c>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row>
    <row r="36" spans="1:81" ht="144" customHeight="1" x14ac:dyDescent="0.2">
      <c r="A36" s="183"/>
      <c r="B36" s="10"/>
      <c r="C36" s="184"/>
      <c r="D36" s="10"/>
      <c r="E36" s="10"/>
      <c r="F36" s="41" t="s">
        <v>125</v>
      </c>
      <c r="G36" s="47" t="s">
        <v>42</v>
      </c>
      <c r="H36" s="42" t="s">
        <v>39</v>
      </c>
      <c r="I36" s="42">
        <v>2</v>
      </c>
      <c r="J36" s="40">
        <v>15000000</v>
      </c>
      <c r="K36" s="42">
        <v>1</v>
      </c>
      <c r="L36" s="95">
        <v>10699800</v>
      </c>
      <c r="M36" s="96">
        <f t="shared" si="6"/>
        <v>50</v>
      </c>
      <c r="N36" s="13" t="s">
        <v>16</v>
      </c>
      <c r="O36" s="80">
        <f t="shared" si="1"/>
        <v>71.331999999999994</v>
      </c>
      <c r="P36" s="13" t="s">
        <v>16</v>
      </c>
      <c r="Q36" s="81">
        <f t="shared" si="2"/>
        <v>-21.331999999999994</v>
      </c>
      <c r="R36" s="82" t="s">
        <v>16</v>
      </c>
      <c r="S36" s="14" t="s">
        <v>43</v>
      </c>
      <c r="T36" s="10" t="s">
        <v>63</v>
      </c>
      <c r="U36" s="25" t="s">
        <v>44</v>
      </c>
    </row>
    <row r="37" spans="1:81" ht="218.25" customHeight="1" x14ac:dyDescent="0.2">
      <c r="A37" s="183"/>
      <c r="B37" s="10"/>
      <c r="C37" s="184"/>
      <c r="D37" s="10"/>
      <c r="E37" s="10"/>
      <c r="F37" s="30" t="s">
        <v>127</v>
      </c>
      <c r="G37" s="39" t="s">
        <v>128</v>
      </c>
      <c r="H37" s="31" t="s">
        <v>106</v>
      </c>
      <c r="I37" s="31">
        <v>100</v>
      </c>
      <c r="J37" s="32">
        <f>J38+J39</f>
        <v>149999730</v>
      </c>
      <c r="K37" s="31">
        <v>52</v>
      </c>
      <c r="L37" s="57">
        <f>L38+L39</f>
        <v>125562200</v>
      </c>
      <c r="M37" s="58">
        <f t="shared" si="6"/>
        <v>52</v>
      </c>
      <c r="N37" s="35" t="s">
        <v>16</v>
      </c>
      <c r="O37" s="78">
        <f t="shared" si="1"/>
        <v>83.708284008244547</v>
      </c>
      <c r="P37" s="35" t="s">
        <v>16</v>
      </c>
      <c r="Q37" s="79">
        <f t="shared" si="2"/>
        <v>-31.708284008244547</v>
      </c>
      <c r="R37" s="43" t="s">
        <v>16</v>
      </c>
      <c r="S37" s="131" t="s">
        <v>138</v>
      </c>
      <c r="T37" s="132" t="s">
        <v>140</v>
      </c>
      <c r="U37" s="39" t="s">
        <v>139</v>
      </c>
    </row>
    <row r="38" spans="1:81" ht="144" customHeight="1" x14ac:dyDescent="0.2">
      <c r="A38" s="183"/>
      <c r="B38" s="10"/>
      <c r="C38" s="184"/>
      <c r="D38" s="10"/>
      <c r="E38" s="10"/>
      <c r="F38" s="41" t="s">
        <v>185</v>
      </c>
      <c r="G38" s="47" t="s">
        <v>129</v>
      </c>
      <c r="H38" s="42" t="s">
        <v>27</v>
      </c>
      <c r="I38" s="42">
        <v>8</v>
      </c>
      <c r="J38" s="40">
        <v>99799080</v>
      </c>
      <c r="K38" s="42">
        <v>7</v>
      </c>
      <c r="L38" s="44">
        <v>99799080</v>
      </c>
      <c r="M38" s="27">
        <f t="shared" si="6"/>
        <v>87.5</v>
      </c>
      <c r="N38" s="89" t="s">
        <v>16</v>
      </c>
      <c r="O38" s="80">
        <f t="shared" si="1"/>
        <v>100</v>
      </c>
      <c r="P38" s="89" t="s">
        <v>16</v>
      </c>
      <c r="Q38" s="133">
        <f t="shared" si="2"/>
        <v>-12.5</v>
      </c>
      <c r="R38" s="89" t="s">
        <v>16</v>
      </c>
      <c r="S38" s="134" t="s">
        <v>46</v>
      </c>
      <c r="T38" s="10" t="s">
        <v>60</v>
      </c>
      <c r="U38" s="135" t="s">
        <v>59</v>
      </c>
    </row>
    <row r="39" spans="1:81" ht="159" customHeight="1" x14ac:dyDescent="0.2">
      <c r="A39" s="183"/>
      <c r="B39" s="10"/>
      <c r="C39" s="184"/>
      <c r="D39" s="10"/>
      <c r="E39" s="10"/>
      <c r="F39" s="41" t="s">
        <v>130</v>
      </c>
      <c r="G39" s="47" t="s">
        <v>131</v>
      </c>
      <c r="H39" s="42" t="s">
        <v>186</v>
      </c>
      <c r="I39" s="42">
        <v>12</v>
      </c>
      <c r="J39" s="40">
        <v>50200650</v>
      </c>
      <c r="K39" s="42">
        <v>7</v>
      </c>
      <c r="L39" s="44">
        <v>25763120</v>
      </c>
      <c r="M39" s="27">
        <f t="shared" ref="M39" si="7">K39/I39*100</f>
        <v>58.333333333333336</v>
      </c>
      <c r="N39" s="89" t="s">
        <v>16</v>
      </c>
      <c r="O39" s="80">
        <f t="shared" ref="O39" si="8">L39/J39*100</f>
        <v>51.320291669530171</v>
      </c>
      <c r="P39" s="89" t="s">
        <v>16</v>
      </c>
      <c r="Q39" s="133">
        <f t="shared" ref="Q39" si="9">M39-O39</f>
        <v>7.0130416638031647</v>
      </c>
      <c r="R39" s="89" t="s">
        <v>16</v>
      </c>
      <c r="S39" s="99" t="s">
        <v>138</v>
      </c>
      <c r="T39" s="15" t="s">
        <v>140</v>
      </c>
      <c r="U39" s="83" t="s">
        <v>139</v>
      </c>
    </row>
    <row r="40" spans="1:81" ht="144" customHeight="1" x14ac:dyDescent="0.2">
      <c r="A40" s="183"/>
      <c r="B40" s="10"/>
      <c r="C40" s="184"/>
      <c r="D40" s="10"/>
      <c r="E40" s="10"/>
      <c r="F40" s="108" t="s">
        <v>132</v>
      </c>
      <c r="G40" s="100" t="s">
        <v>47</v>
      </c>
      <c r="H40" s="101" t="s">
        <v>15</v>
      </c>
      <c r="I40" s="102">
        <v>1</v>
      </c>
      <c r="J40" s="103">
        <v>27000000</v>
      </c>
      <c r="K40" s="102">
        <v>0.5</v>
      </c>
      <c r="L40" s="103">
        <v>18000000</v>
      </c>
      <c r="M40" s="104">
        <f t="shared" si="6"/>
        <v>50</v>
      </c>
      <c r="N40" s="105" t="s">
        <v>16</v>
      </c>
      <c r="O40" s="106">
        <f t="shared" si="1"/>
        <v>66.666666666666657</v>
      </c>
      <c r="P40" s="105" t="s">
        <v>16</v>
      </c>
      <c r="Q40" s="119">
        <f t="shared" si="2"/>
        <v>-16.666666666666657</v>
      </c>
      <c r="R40" s="105" t="s">
        <v>16</v>
      </c>
      <c r="S40" s="107" t="s">
        <v>157</v>
      </c>
      <c r="T40" s="100" t="s">
        <v>142</v>
      </c>
      <c r="U40" s="100" t="s">
        <v>141</v>
      </c>
    </row>
    <row r="41" spans="1:81" ht="60" x14ac:dyDescent="0.2">
      <c r="A41" s="183"/>
      <c r="B41" s="10"/>
      <c r="C41" s="184"/>
      <c r="D41" s="10"/>
      <c r="E41" s="10"/>
      <c r="F41" s="30" t="s">
        <v>133</v>
      </c>
      <c r="G41" s="64" t="s">
        <v>47</v>
      </c>
      <c r="H41" s="65" t="s">
        <v>15</v>
      </c>
      <c r="I41" s="56">
        <v>1</v>
      </c>
      <c r="J41" s="32">
        <v>27000000</v>
      </c>
      <c r="K41" s="56">
        <v>0.5</v>
      </c>
      <c r="L41" s="32">
        <f>L42</f>
        <v>20250000</v>
      </c>
      <c r="M41" s="59">
        <f t="shared" si="6"/>
        <v>50</v>
      </c>
      <c r="N41" s="35" t="s">
        <v>16</v>
      </c>
      <c r="O41" s="78">
        <f t="shared" si="1"/>
        <v>75</v>
      </c>
      <c r="P41" s="35" t="s">
        <v>16</v>
      </c>
      <c r="Q41" s="79">
        <f t="shared" si="2"/>
        <v>-25</v>
      </c>
      <c r="R41" s="34" t="s">
        <v>16</v>
      </c>
      <c r="S41" s="204" t="s">
        <v>143</v>
      </c>
      <c r="T41" s="204" t="s">
        <v>145</v>
      </c>
      <c r="U41" s="204" t="s">
        <v>144</v>
      </c>
    </row>
    <row r="42" spans="1:81" s="4" customFormat="1" ht="187.5" customHeight="1" x14ac:dyDescent="0.2">
      <c r="A42" s="183"/>
      <c r="B42" s="10"/>
      <c r="C42" s="184"/>
      <c r="D42" s="10"/>
      <c r="E42" s="10"/>
      <c r="F42" s="41" t="s">
        <v>134</v>
      </c>
      <c r="G42" s="47" t="s">
        <v>135</v>
      </c>
      <c r="H42" s="42" t="s">
        <v>20</v>
      </c>
      <c r="I42" s="42">
        <v>36</v>
      </c>
      <c r="J42" s="40">
        <v>27000000</v>
      </c>
      <c r="K42" s="42">
        <v>27</v>
      </c>
      <c r="L42" s="95">
        <v>20250000</v>
      </c>
      <c r="M42" s="27">
        <f t="shared" si="6"/>
        <v>75</v>
      </c>
      <c r="N42" s="89" t="s">
        <v>16</v>
      </c>
      <c r="O42" s="80">
        <f t="shared" si="1"/>
        <v>75</v>
      </c>
      <c r="P42" s="89" t="s">
        <v>16</v>
      </c>
      <c r="Q42" s="133">
        <f t="shared" si="2"/>
        <v>0</v>
      </c>
      <c r="R42" s="89" t="s">
        <v>16</v>
      </c>
      <c r="S42" s="221"/>
      <c r="T42" s="221"/>
      <c r="U42" s="22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row>
    <row r="43" spans="1:81" ht="144" customHeight="1" x14ac:dyDescent="0.2">
      <c r="A43" s="183"/>
      <c r="B43" s="10"/>
      <c r="C43" s="184"/>
      <c r="D43" s="10"/>
      <c r="E43" s="10"/>
      <c r="F43" s="108" t="s">
        <v>230</v>
      </c>
      <c r="G43" s="100" t="s">
        <v>236</v>
      </c>
      <c r="H43" s="101">
        <v>12</v>
      </c>
      <c r="I43" s="102">
        <v>1</v>
      </c>
      <c r="J43" s="103">
        <v>28956000</v>
      </c>
      <c r="K43" s="102">
        <v>0.12</v>
      </c>
      <c r="L43" s="103">
        <v>26250000</v>
      </c>
      <c r="M43" s="104">
        <f t="shared" si="6"/>
        <v>12</v>
      </c>
      <c r="N43" s="105" t="s">
        <v>16</v>
      </c>
      <c r="O43" s="106">
        <f t="shared" si="1"/>
        <v>90.654786572731041</v>
      </c>
      <c r="P43" s="105" t="s">
        <v>16</v>
      </c>
      <c r="Q43" s="119">
        <f t="shared" si="2"/>
        <v>-78.654786572731041</v>
      </c>
      <c r="R43" s="105" t="s">
        <v>16</v>
      </c>
      <c r="S43" s="107" t="s">
        <v>239</v>
      </c>
      <c r="T43" s="100" t="s">
        <v>240</v>
      </c>
      <c r="U43" s="100" t="s">
        <v>241</v>
      </c>
    </row>
    <row r="44" spans="1:81" ht="72" x14ac:dyDescent="0.2">
      <c r="A44" s="183"/>
      <c r="B44" s="10"/>
      <c r="C44" s="184"/>
      <c r="D44" s="10"/>
      <c r="E44" s="10"/>
      <c r="F44" s="30" t="s">
        <v>237</v>
      </c>
      <c r="G44" s="64" t="s">
        <v>238</v>
      </c>
      <c r="H44" s="65">
        <v>12</v>
      </c>
      <c r="I44" s="56">
        <v>1</v>
      </c>
      <c r="J44" s="32">
        <v>28956000</v>
      </c>
      <c r="K44" s="56">
        <v>0.12</v>
      </c>
      <c r="L44" s="32">
        <v>26250000</v>
      </c>
      <c r="M44" s="59">
        <f t="shared" si="6"/>
        <v>12</v>
      </c>
      <c r="N44" s="35" t="s">
        <v>16</v>
      </c>
      <c r="O44" s="78">
        <f t="shared" si="1"/>
        <v>90.654786572731041</v>
      </c>
      <c r="P44" s="35" t="s">
        <v>16</v>
      </c>
      <c r="Q44" s="79">
        <f t="shared" si="2"/>
        <v>-78.654786572731041</v>
      </c>
      <c r="R44" s="34" t="s">
        <v>16</v>
      </c>
      <c r="S44" s="174" t="s">
        <v>242</v>
      </c>
      <c r="T44" s="204" t="s">
        <v>243</v>
      </c>
      <c r="U44" s="204" t="s">
        <v>244</v>
      </c>
    </row>
    <row r="45" spans="1:81" ht="131.25" customHeight="1" x14ac:dyDescent="0.2">
      <c r="A45" s="183"/>
      <c r="B45" s="10"/>
      <c r="C45" s="184"/>
      <c r="D45" s="10"/>
      <c r="E45" s="10"/>
      <c r="F45" s="41" t="s">
        <v>245</v>
      </c>
      <c r="G45" s="47" t="s">
        <v>246</v>
      </c>
      <c r="H45" s="42" t="s">
        <v>247</v>
      </c>
      <c r="I45" s="177">
        <v>1</v>
      </c>
      <c r="J45" s="40">
        <v>7700000</v>
      </c>
      <c r="K45" s="42">
        <v>12</v>
      </c>
      <c r="L45" s="95">
        <v>1500000</v>
      </c>
      <c r="M45" s="27">
        <v>14</v>
      </c>
      <c r="N45" s="89"/>
      <c r="O45" s="80">
        <f t="shared" si="1"/>
        <v>19.480519480519483</v>
      </c>
      <c r="P45" s="89" t="s">
        <v>16</v>
      </c>
      <c r="Q45" s="133">
        <f t="shared" si="2"/>
        <v>-5.480519480519483</v>
      </c>
      <c r="R45" s="89" t="s">
        <v>16</v>
      </c>
      <c r="S45" s="175"/>
      <c r="T45" s="205"/>
      <c r="U45" s="205"/>
    </row>
    <row r="46" spans="1:81" ht="142.5" customHeight="1" x14ac:dyDescent="0.2">
      <c r="A46" s="165"/>
      <c r="B46" s="165"/>
      <c r="C46" s="165"/>
      <c r="D46" s="165"/>
      <c r="E46" s="165"/>
      <c r="F46" s="167" t="s">
        <v>248</v>
      </c>
      <c r="G46" s="167" t="s">
        <v>249</v>
      </c>
      <c r="H46" s="169" t="s">
        <v>247</v>
      </c>
      <c r="I46" s="178">
        <v>1</v>
      </c>
      <c r="J46" s="170">
        <v>16800000</v>
      </c>
      <c r="K46" s="179">
        <v>12</v>
      </c>
      <c r="L46" s="170">
        <v>16800000</v>
      </c>
      <c r="M46" s="180">
        <v>14</v>
      </c>
      <c r="N46" s="193" t="s">
        <v>16</v>
      </c>
      <c r="O46" s="80">
        <f t="shared" si="1"/>
        <v>100</v>
      </c>
      <c r="P46" s="173"/>
      <c r="Q46" s="133">
        <f t="shared" si="2"/>
        <v>-86</v>
      </c>
      <c r="R46" s="173"/>
      <c r="S46" s="176"/>
      <c r="T46" s="176"/>
      <c r="U46" s="176"/>
    </row>
    <row r="47" spans="1:81" ht="159" customHeight="1" x14ac:dyDescent="0.2">
      <c r="A47" s="1"/>
      <c r="B47" s="1"/>
      <c r="C47" s="1"/>
      <c r="D47" s="1"/>
      <c r="J47" s="1"/>
      <c r="L47" s="1"/>
      <c r="M47" s="1"/>
      <c r="P47" s="1"/>
      <c r="Q47" s="1"/>
    </row>
    <row r="48" spans="1:81" ht="137.25" customHeight="1" x14ac:dyDescent="0.2">
      <c r="A48" s="1"/>
      <c r="B48" s="1"/>
      <c r="C48" s="1"/>
      <c r="D48" s="1"/>
      <c r="J48" s="1"/>
      <c r="L48" s="1"/>
      <c r="M48" s="1"/>
      <c r="P48" s="1"/>
      <c r="Q48" s="1"/>
    </row>
    <row r="49" spans="1:74" ht="137.25" customHeight="1" x14ac:dyDescent="0.2">
      <c r="A49" s="1"/>
      <c r="B49" s="1"/>
      <c r="C49" s="1"/>
      <c r="D49" s="1"/>
      <c r="J49" s="1"/>
      <c r="L49" s="1"/>
      <c r="M49" s="1"/>
      <c r="P49" s="1"/>
      <c r="Q49" s="1"/>
    </row>
    <row r="50" spans="1:74" s="4" customFormat="1"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74" ht="139.5" customHeight="1" x14ac:dyDescent="0.2">
      <c r="A51" s="1"/>
      <c r="B51" s="1"/>
      <c r="C51" s="1"/>
      <c r="D51" s="1"/>
      <c r="J51" s="1"/>
      <c r="L51" s="1"/>
      <c r="M51" s="1"/>
      <c r="P51" s="1"/>
      <c r="Q51" s="1"/>
    </row>
    <row r="52" spans="1:74" ht="135" customHeight="1" x14ac:dyDescent="0.2">
      <c r="A52" s="1"/>
      <c r="B52" s="1"/>
      <c r="C52" s="1"/>
      <c r="D52" s="1"/>
      <c r="J52" s="1"/>
      <c r="L52" s="1"/>
      <c r="M52" s="1"/>
      <c r="P52" s="1"/>
      <c r="Q52" s="1"/>
    </row>
    <row r="53" spans="1:74" ht="142.5" customHeight="1" x14ac:dyDescent="0.2">
      <c r="A53" s="1"/>
      <c r="B53" s="1"/>
      <c r="C53" s="1"/>
      <c r="D53" s="1"/>
      <c r="J53" s="1"/>
      <c r="L53" s="1"/>
      <c r="M53" s="1"/>
      <c r="P53" s="1"/>
      <c r="Q53" s="1"/>
    </row>
    <row r="54" spans="1:74" s="5" customFormat="1" ht="13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ht="99.75" customHeight="1" x14ac:dyDescent="0.2">
      <c r="A55" s="1"/>
      <c r="B55" s="1"/>
      <c r="C55" s="1"/>
      <c r="D55" s="1"/>
      <c r="J55" s="1"/>
      <c r="L55" s="1"/>
      <c r="M55" s="1"/>
      <c r="P55" s="1"/>
      <c r="Q55" s="1"/>
    </row>
    <row r="56" spans="1:74" ht="133.5" customHeight="1" x14ac:dyDescent="0.2">
      <c r="A56" s="1"/>
      <c r="B56" s="1"/>
      <c r="C56" s="1"/>
      <c r="D56" s="1"/>
      <c r="J56" s="1"/>
      <c r="L56" s="1"/>
      <c r="M56" s="1"/>
      <c r="P56" s="1"/>
      <c r="Q56" s="1"/>
    </row>
    <row r="57" spans="1:74" x14ac:dyDescent="0.2">
      <c r="J57" s="9"/>
      <c r="S57" s="8"/>
    </row>
    <row r="58" spans="1:74" x14ac:dyDescent="0.2">
      <c r="S58" s="8"/>
    </row>
    <row r="59" spans="1:74" x14ac:dyDescent="0.2">
      <c r="S59" s="8"/>
    </row>
    <row r="60" spans="1:74" x14ac:dyDescent="0.2">
      <c r="S60" s="8"/>
    </row>
    <row r="61" spans="1:74" x14ac:dyDescent="0.2">
      <c r="S61" s="8"/>
    </row>
  </sheetData>
  <mergeCells count="38">
    <mergeCell ref="S32:S33"/>
    <mergeCell ref="T32:T33"/>
    <mergeCell ref="U32:U33"/>
    <mergeCell ref="S41:S42"/>
    <mergeCell ref="T41:T42"/>
    <mergeCell ref="U41:U42"/>
    <mergeCell ref="U8:U10"/>
    <mergeCell ref="Q5:R6"/>
    <mergeCell ref="S19:S20"/>
    <mergeCell ref="T19:T20"/>
    <mergeCell ref="U19:U20"/>
    <mergeCell ref="S5:S6"/>
    <mergeCell ref="T5:T6"/>
    <mergeCell ref="U5:U6"/>
    <mergeCell ref="Q11:R11"/>
    <mergeCell ref="U11:U12"/>
    <mergeCell ref="Q12:R12"/>
    <mergeCell ref="M5:P5"/>
    <mergeCell ref="M6:N6"/>
    <mergeCell ref="O6:P6"/>
    <mergeCell ref="S8:S10"/>
    <mergeCell ref="T8:T10"/>
    <mergeCell ref="T44:T45"/>
    <mergeCell ref="U44:U45"/>
    <mergeCell ref="A1:S1"/>
    <mergeCell ref="A2:S2"/>
    <mergeCell ref="A3:S3"/>
    <mergeCell ref="A5:A6"/>
    <mergeCell ref="B5:B6"/>
    <mergeCell ref="C5:C6"/>
    <mergeCell ref="D5:D6"/>
    <mergeCell ref="E5:E6"/>
    <mergeCell ref="F5:F6"/>
    <mergeCell ref="G5:G6"/>
    <mergeCell ref="H5:H6"/>
    <mergeCell ref="I5:I6"/>
    <mergeCell ref="J5:J6"/>
    <mergeCell ref="K5:L5"/>
  </mergeCells>
  <pageMargins left="0.14000000000000001" right="0.11811023622047245" top="0.74803149606299213" bottom="7.874015748031496E-2" header="0.31496062992125984" footer="0.15748031496062992"/>
  <pageSetup paperSize="5" scale="71" fitToWidth="0" fitToHeight="0" orientation="landscape" r:id="rId1"/>
  <rowBreaks count="1" manualBreakCount="1">
    <brk id="42"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61"/>
  <sheetViews>
    <sheetView showWhiteSpace="0" view="pageBreakPreview" topLeftCell="G28" zoomScale="98" zoomScaleNormal="70" zoomScaleSheetLayoutView="98" zoomScalePageLayoutView="60" workbookViewId="0">
      <selection activeCell="Q29" sqref="Q29"/>
    </sheetView>
  </sheetViews>
  <sheetFormatPr defaultColWidth="8.875" defaultRowHeight="12.75" x14ac:dyDescent="0.2"/>
  <cols>
    <col min="1" max="1" width="3.25" style="6" customWidth="1"/>
    <col min="2" max="2" width="10.375" style="6" customWidth="1"/>
    <col min="3" max="3" width="13" style="6" customWidth="1"/>
    <col min="4" max="4" width="5.75" style="6" customWidth="1"/>
    <col min="5" max="5" width="7.75" style="1" customWidth="1"/>
    <col min="6" max="6" width="19.375" style="1" customWidth="1"/>
    <col min="7" max="7" width="16.25" style="1" customWidth="1"/>
    <col min="8" max="8" width="8.5" style="1" customWidth="1"/>
    <col min="9" max="9" width="7" style="1" customWidth="1"/>
    <col min="10" max="10" width="13" style="7" customWidth="1"/>
    <col min="11" max="11" width="6.75" style="1" customWidth="1"/>
    <col min="12" max="12" width="12.125" style="7" customWidth="1"/>
    <col min="13" max="13" width="5.125" style="7" customWidth="1"/>
    <col min="14" max="14" width="3" style="1" customWidth="1"/>
    <col min="15" max="15" width="7.125" style="1" customWidth="1"/>
    <col min="16" max="16" width="3.25" style="7" customWidth="1"/>
    <col min="17" max="17" width="5.625" style="7" customWidth="1"/>
    <col min="18" max="18" width="3.75" style="1" customWidth="1"/>
    <col min="19" max="19" width="18.5" style="1" customWidth="1"/>
    <col min="20" max="20" width="21.75" style="1" customWidth="1"/>
    <col min="21" max="21" width="20.5" style="1" customWidth="1"/>
    <col min="22" max="260" width="8.875" style="1"/>
    <col min="261" max="261" width="4" style="1" customWidth="1"/>
    <col min="262" max="262" width="29.5" style="1" customWidth="1"/>
    <col min="263" max="263" width="39.375" style="1" customWidth="1"/>
    <col min="264" max="264" width="20.5" style="1" customWidth="1"/>
    <col min="265" max="265" width="8.875" style="1"/>
    <col min="266" max="266" width="9" style="1" customWidth="1"/>
    <col min="267" max="267" width="11.125" style="1" customWidth="1"/>
    <col min="268" max="268" width="10.625" style="1" customWidth="1"/>
    <col min="269" max="269" width="11.125" style="1" customWidth="1"/>
    <col min="270" max="270" width="10.375" style="1" customWidth="1"/>
    <col min="271" max="271" width="11.375" style="1" customWidth="1"/>
    <col min="272" max="272" width="18" style="1" customWidth="1"/>
    <col min="273" max="273" width="15.875" style="1" customWidth="1"/>
    <col min="274" max="274" width="17.125" style="1" customWidth="1"/>
    <col min="275" max="275" width="15.125" style="1" customWidth="1"/>
    <col min="276" max="516" width="8.875" style="1"/>
    <col min="517" max="517" width="4" style="1" customWidth="1"/>
    <col min="518" max="518" width="29.5" style="1" customWidth="1"/>
    <col min="519" max="519" width="39.375" style="1" customWidth="1"/>
    <col min="520" max="520" width="20.5" style="1" customWidth="1"/>
    <col min="521" max="521" width="8.875" style="1"/>
    <col min="522" max="522" width="9" style="1" customWidth="1"/>
    <col min="523" max="523" width="11.125" style="1" customWidth="1"/>
    <col min="524" max="524" width="10.625" style="1" customWidth="1"/>
    <col min="525" max="525" width="11.125" style="1" customWidth="1"/>
    <col min="526" max="526" width="10.375" style="1" customWidth="1"/>
    <col min="527" max="527" width="11.375" style="1" customWidth="1"/>
    <col min="528" max="528" width="18" style="1" customWidth="1"/>
    <col min="529" max="529" width="15.875" style="1" customWidth="1"/>
    <col min="530" max="530" width="17.125" style="1" customWidth="1"/>
    <col min="531" max="531" width="15.125" style="1" customWidth="1"/>
    <col min="532" max="772" width="8.875" style="1"/>
    <col min="773" max="773" width="4" style="1" customWidth="1"/>
    <col min="774" max="774" width="29.5" style="1" customWidth="1"/>
    <col min="775" max="775" width="39.375" style="1" customWidth="1"/>
    <col min="776" max="776" width="20.5" style="1" customWidth="1"/>
    <col min="777" max="777" width="8.875" style="1"/>
    <col min="778" max="778" width="9" style="1" customWidth="1"/>
    <col min="779" max="779" width="11.125" style="1" customWidth="1"/>
    <col min="780" max="780" width="10.625" style="1" customWidth="1"/>
    <col min="781" max="781" width="11.125" style="1" customWidth="1"/>
    <col min="782" max="782" width="10.375" style="1" customWidth="1"/>
    <col min="783" max="783" width="11.375" style="1" customWidth="1"/>
    <col min="784" max="784" width="18" style="1" customWidth="1"/>
    <col min="785" max="785" width="15.875" style="1" customWidth="1"/>
    <col min="786" max="786" width="17.125" style="1" customWidth="1"/>
    <col min="787" max="787" width="15.125" style="1" customWidth="1"/>
    <col min="788" max="1028" width="8.875" style="1"/>
    <col min="1029" max="1029" width="4" style="1" customWidth="1"/>
    <col min="1030" max="1030" width="29.5" style="1" customWidth="1"/>
    <col min="1031" max="1031" width="39.375" style="1" customWidth="1"/>
    <col min="1032" max="1032" width="20.5" style="1" customWidth="1"/>
    <col min="1033" max="1033" width="8.875" style="1"/>
    <col min="1034" max="1034" width="9" style="1" customWidth="1"/>
    <col min="1035" max="1035" width="11.125" style="1" customWidth="1"/>
    <col min="1036" max="1036" width="10.625" style="1" customWidth="1"/>
    <col min="1037" max="1037" width="11.125" style="1" customWidth="1"/>
    <col min="1038" max="1038" width="10.375" style="1" customWidth="1"/>
    <col min="1039" max="1039" width="11.375" style="1" customWidth="1"/>
    <col min="1040" max="1040" width="18" style="1" customWidth="1"/>
    <col min="1041" max="1041" width="15.875" style="1" customWidth="1"/>
    <col min="1042" max="1042" width="17.125" style="1" customWidth="1"/>
    <col min="1043" max="1043" width="15.125" style="1" customWidth="1"/>
    <col min="1044" max="1284" width="8.875" style="1"/>
    <col min="1285" max="1285" width="4" style="1" customWidth="1"/>
    <col min="1286" max="1286" width="29.5" style="1" customWidth="1"/>
    <col min="1287" max="1287" width="39.375" style="1" customWidth="1"/>
    <col min="1288" max="1288" width="20.5" style="1" customWidth="1"/>
    <col min="1289" max="1289" width="8.875" style="1"/>
    <col min="1290" max="1290" width="9" style="1" customWidth="1"/>
    <col min="1291" max="1291" width="11.125" style="1" customWidth="1"/>
    <col min="1292" max="1292" width="10.625" style="1" customWidth="1"/>
    <col min="1293" max="1293" width="11.125" style="1" customWidth="1"/>
    <col min="1294" max="1294" width="10.375" style="1" customWidth="1"/>
    <col min="1295" max="1295" width="11.375" style="1" customWidth="1"/>
    <col min="1296" max="1296" width="18" style="1" customWidth="1"/>
    <col min="1297" max="1297" width="15.875" style="1" customWidth="1"/>
    <col min="1298" max="1298" width="17.125" style="1" customWidth="1"/>
    <col min="1299" max="1299" width="15.125" style="1" customWidth="1"/>
    <col min="1300" max="1540" width="8.875" style="1"/>
    <col min="1541" max="1541" width="4" style="1" customWidth="1"/>
    <col min="1542" max="1542" width="29.5" style="1" customWidth="1"/>
    <col min="1543" max="1543" width="39.375" style="1" customWidth="1"/>
    <col min="1544" max="1544" width="20.5" style="1" customWidth="1"/>
    <col min="1545" max="1545" width="8.875" style="1"/>
    <col min="1546" max="1546" width="9" style="1" customWidth="1"/>
    <col min="1547" max="1547" width="11.125" style="1" customWidth="1"/>
    <col min="1548" max="1548" width="10.625" style="1" customWidth="1"/>
    <col min="1549" max="1549" width="11.125" style="1" customWidth="1"/>
    <col min="1550" max="1550" width="10.375" style="1" customWidth="1"/>
    <col min="1551" max="1551" width="11.375" style="1" customWidth="1"/>
    <col min="1552" max="1552" width="18" style="1" customWidth="1"/>
    <col min="1553" max="1553" width="15.875" style="1" customWidth="1"/>
    <col min="1554" max="1554" width="17.125" style="1" customWidth="1"/>
    <col min="1555" max="1555" width="15.125" style="1" customWidth="1"/>
    <col min="1556" max="1796" width="8.875" style="1"/>
    <col min="1797" max="1797" width="4" style="1" customWidth="1"/>
    <col min="1798" max="1798" width="29.5" style="1" customWidth="1"/>
    <col min="1799" max="1799" width="39.375" style="1" customWidth="1"/>
    <col min="1800" max="1800" width="20.5" style="1" customWidth="1"/>
    <col min="1801" max="1801" width="8.875" style="1"/>
    <col min="1802" max="1802" width="9" style="1" customWidth="1"/>
    <col min="1803" max="1803" width="11.125" style="1" customWidth="1"/>
    <col min="1804" max="1804" width="10.625" style="1" customWidth="1"/>
    <col min="1805" max="1805" width="11.125" style="1" customWidth="1"/>
    <col min="1806" max="1806" width="10.375" style="1" customWidth="1"/>
    <col min="1807" max="1807" width="11.375" style="1" customWidth="1"/>
    <col min="1808" max="1808" width="18" style="1" customWidth="1"/>
    <col min="1809" max="1809" width="15.875" style="1" customWidth="1"/>
    <col min="1810" max="1810" width="17.125" style="1" customWidth="1"/>
    <col min="1811" max="1811" width="15.125" style="1" customWidth="1"/>
    <col min="1812" max="2052" width="8.875" style="1"/>
    <col min="2053" max="2053" width="4" style="1" customWidth="1"/>
    <col min="2054" max="2054" width="29.5" style="1" customWidth="1"/>
    <col min="2055" max="2055" width="39.375" style="1" customWidth="1"/>
    <col min="2056" max="2056" width="20.5" style="1" customWidth="1"/>
    <col min="2057" max="2057" width="8.875" style="1"/>
    <col min="2058" max="2058" width="9" style="1" customWidth="1"/>
    <col min="2059" max="2059" width="11.125" style="1" customWidth="1"/>
    <col min="2060" max="2060" width="10.625" style="1" customWidth="1"/>
    <col min="2061" max="2061" width="11.125" style="1" customWidth="1"/>
    <col min="2062" max="2062" width="10.375" style="1" customWidth="1"/>
    <col min="2063" max="2063" width="11.375" style="1" customWidth="1"/>
    <col min="2064" max="2064" width="18" style="1" customWidth="1"/>
    <col min="2065" max="2065" width="15.875" style="1" customWidth="1"/>
    <col min="2066" max="2066" width="17.125" style="1" customWidth="1"/>
    <col min="2067" max="2067" width="15.125" style="1" customWidth="1"/>
    <col min="2068" max="2308" width="8.875" style="1"/>
    <col min="2309" max="2309" width="4" style="1" customWidth="1"/>
    <col min="2310" max="2310" width="29.5" style="1" customWidth="1"/>
    <col min="2311" max="2311" width="39.375" style="1" customWidth="1"/>
    <col min="2312" max="2312" width="20.5" style="1" customWidth="1"/>
    <col min="2313" max="2313" width="8.875" style="1"/>
    <col min="2314" max="2314" width="9" style="1" customWidth="1"/>
    <col min="2315" max="2315" width="11.125" style="1" customWidth="1"/>
    <col min="2316" max="2316" width="10.625" style="1" customWidth="1"/>
    <col min="2317" max="2317" width="11.125" style="1" customWidth="1"/>
    <col min="2318" max="2318" width="10.375" style="1" customWidth="1"/>
    <col min="2319" max="2319" width="11.375" style="1" customWidth="1"/>
    <col min="2320" max="2320" width="18" style="1" customWidth="1"/>
    <col min="2321" max="2321" width="15.875" style="1" customWidth="1"/>
    <col min="2322" max="2322" width="17.125" style="1" customWidth="1"/>
    <col min="2323" max="2323" width="15.125" style="1" customWidth="1"/>
    <col min="2324" max="2564" width="8.875" style="1"/>
    <col min="2565" max="2565" width="4" style="1" customWidth="1"/>
    <col min="2566" max="2566" width="29.5" style="1" customWidth="1"/>
    <col min="2567" max="2567" width="39.375" style="1" customWidth="1"/>
    <col min="2568" max="2568" width="20.5" style="1" customWidth="1"/>
    <col min="2569" max="2569" width="8.875" style="1"/>
    <col min="2570" max="2570" width="9" style="1" customWidth="1"/>
    <col min="2571" max="2571" width="11.125" style="1" customWidth="1"/>
    <col min="2572" max="2572" width="10.625" style="1" customWidth="1"/>
    <col min="2573" max="2573" width="11.125" style="1" customWidth="1"/>
    <col min="2574" max="2574" width="10.375" style="1" customWidth="1"/>
    <col min="2575" max="2575" width="11.375" style="1" customWidth="1"/>
    <col min="2576" max="2576" width="18" style="1" customWidth="1"/>
    <col min="2577" max="2577" width="15.875" style="1" customWidth="1"/>
    <col min="2578" max="2578" width="17.125" style="1" customWidth="1"/>
    <col min="2579" max="2579" width="15.125" style="1" customWidth="1"/>
    <col min="2580" max="2820" width="8.875" style="1"/>
    <col min="2821" max="2821" width="4" style="1" customWidth="1"/>
    <col min="2822" max="2822" width="29.5" style="1" customWidth="1"/>
    <col min="2823" max="2823" width="39.375" style="1" customWidth="1"/>
    <col min="2824" max="2824" width="20.5" style="1" customWidth="1"/>
    <col min="2825" max="2825" width="8.875" style="1"/>
    <col min="2826" max="2826" width="9" style="1" customWidth="1"/>
    <col min="2827" max="2827" width="11.125" style="1" customWidth="1"/>
    <col min="2828" max="2828" width="10.625" style="1" customWidth="1"/>
    <col min="2829" max="2829" width="11.125" style="1" customWidth="1"/>
    <col min="2830" max="2830" width="10.375" style="1" customWidth="1"/>
    <col min="2831" max="2831" width="11.375" style="1" customWidth="1"/>
    <col min="2832" max="2832" width="18" style="1" customWidth="1"/>
    <col min="2833" max="2833" width="15.875" style="1" customWidth="1"/>
    <col min="2834" max="2834" width="17.125" style="1" customWidth="1"/>
    <col min="2835" max="2835" width="15.125" style="1" customWidth="1"/>
    <col min="2836" max="3076" width="8.875" style="1"/>
    <col min="3077" max="3077" width="4" style="1" customWidth="1"/>
    <col min="3078" max="3078" width="29.5" style="1" customWidth="1"/>
    <col min="3079" max="3079" width="39.375" style="1" customWidth="1"/>
    <col min="3080" max="3080" width="20.5" style="1" customWidth="1"/>
    <col min="3081" max="3081" width="8.875" style="1"/>
    <col min="3082" max="3082" width="9" style="1" customWidth="1"/>
    <col min="3083" max="3083" width="11.125" style="1" customWidth="1"/>
    <col min="3084" max="3084" width="10.625" style="1" customWidth="1"/>
    <col min="3085" max="3085" width="11.125" style="1" customWidth="1"/>
    <col min="3086" max="3086" width="10.375" style="1" customWidth="1"/>
    <col min="3087" max="3087" width="11.375" style="1" customWidth="1"/>
    <col min="3088" max="3088" width="18" style="1" customWidth="1"/>
    <col min="3089" max="3089" width="15.875" style="1" customWidth="1"/>
    <col min="3090" max="3090" width="17.125" style="1" customWidth="1"/>
    <col min="3091" max="3091" width="15.125" style="1" customWidth="1"/>
    <col min="3092" max="3332" width="8.875" style="1"/>
    <col min="3333" max="3333" width="4" style="1" customWidth="1"/>
    <col min="3334" max="3334" width="29.5" style="1" customWidth="1"/>
    <col min="3335" max="3335" width="39.375" style="1" customWidth="1"/>
    <col min="3336" max="3336" width="20.5" style="1" customWidth="1"/>
    <col min="3337" max="3337" width="8.875" style="1"/>
    <col min="3338" max="3338" width="9" style="1" customWidth="1"/>
    <col min="3339" max="3339" width="11.125" style="1" customWidth="1"/>
    <col min="3340" max="3340" width="10.625" style="1" customWidth="1"/>
    <col min="3341" max="3341" width="11.125" style="1" customWidth="1"/>
    <col min="3342" max="3342" width="10.375" style="1" customWidth="1"/>
    <col min="3343" max="3343" width="11.375" style="1" customWidth="1"/>
    <col min="3344" max="3344" width="18" style="1" customWidth="1"/>
    <col min="3345" max="3345" width="15.875" style="1" customWidth="1"/>
    <col min="3346" max="3346" width="17.125" style="1" customWidth="1"/>
    <col min="3347" max="3347" width="15.125" style="1" customWidth="1"/>
    <col min="3348" max="3588" width="8.875" style="1"/>
    <col min="3589" max="3589" width="4" style="1" customWidth="1"/>
    <col min="3590" max="3590" width="29.5" style="1" customWidth="1"/>
    <col min="3591" max="3591" width="39.375" style="1" customWidth="1"/>
    <col min="3592" max="3592" width="20.5" style="1" customWidth="1"/>
    <col min="3593" max="3593" width="8.875" style="1"/>
    <col min="3594" max="3594" width="9" style="1" customWidth="1"/>
    <col min="3595" max="3595" width="11.125" style="1" customWidth="1"/>
    <col min="3596" max="3596" width="10.625" style="1" customWidth="1"/>
    <col min="3597" max="3597" width="11.125" style="1" customWidth="1"/>
    <col min="3598" max="3598" width="10.375" style="1" customWidth="1"/>
    <col min="3599" max="3599" width="11.375" style="1" customWidth="1"/>
    <col min="3600" max="3600" width="18" style="1" customWidth="1"/>
    <col min="3601" max="3601" width="15.875" style="1" customWidth="1"/>
    <col min="3602" max="3602" width="17.125" style="1" customWidth="1"/>
    <col min="3603" max="3603" width="15.125" style="1" customWidth="1"/>
    <col min="3604" max="3844" width="8.875" style="1"/>
    <col min="3845" max="3845" width="4" style="1" customWidth="1"/>
    <col min="3846" max="3846" width="29.5" style="1" customWidth="1"/>
    <col min="3847" max="3847" width="39.375" style="1" customWidth="1"/>
    <col min="3848" max="3848" width="20.5" style="1" customWidth="1"/>
    <col min="3849" max="3849" width="8.875" style="1"/>
    <col min="3850" max="3850" width="9" style="1" customWidth="1"/>
    <col min="3851" max="3851" width="11.125" style="1" customWidth="1"/>
    <col min="3852" max="3852" width="10.625" style="1" customWidth="1"/>
    <col min="3853" max="3853" width="11.125" style="1" customWidth="1"/>
    <col min="3854" max="3854" width="10.375" style="1" customWidth="1"/>
    <col min="3855" max="3855" width="11.375" style="1" customWidth="1"/>
    <col min="3856" max="3856" width="18" style="1" customWidth="1"/>
    <col min="3857" max="3857" width="15.875" style="1" customWidth="1"/>
    <col min="3858" max="3858" width="17.125" style="1" customWidth="1"/>
    <col min="3859" max="3859" width="15.125" style="1" customWidth="1"/>
    <col min="3860" max="4100" width="8.875" style="1"/>
    <col min="4101" max="4101" width="4" style="1" customWidth="1"/>
    <col min="4102" max="4102" width="29.5" style="1" customWidth="1"/>
    <col min="4103" max="4103" width="39.375" style="1" customWidth="1"/>
    <col min="4104" max="4104" width="20.5" style="1" customWidth="1"/>
    <col min="4105" max="4105" width="8.875" style="1"/>
    <col min="4106" max="4106" width="9" style="1" customWidth="1"/>
    <col min="4107" max="4107" width="11.125" style="1" customWidth="1"/>
    <col min="4108" max="4108" width="10.625" style="1" customWidth="1"/>
    <col min="4109" max="4109" width="11.125" style="1" customWidth="1"/>
    <col min="4110" max="4110" width="10.375" style="1" customWidth="1"/>
    <col min="4111" max="4111" width="11.375" style="1" customWidth="1"/>
    <col min="4112" max="4112" width="18" style="1" customWidth="1"/>
    <col min="4113" max="4113" width="15.875" style="1" customWidth="1"/>
    <col min="4114" max="4114" width="17.125" style="1" customWidth="1"/>
    <col min="4115" max="4115" width="15.125" style="1" customWidth="1"/>
    <col min="4116" max="4356" width="8.875" style="1"/>
    <col min="4357" max="4357" width="4" style="1" customWidth="1"/>
    <col min="4358" max="4358" width="29.5" style="1" customWidth="1"/>
    <col min="4359" max="4359" width="39.375" style="1" customWidth="1"/>
    <col min="4360" max="4360" width="20.5" style="1" customWidth="1"/>
    <col min="4361" max="4361" width="8.875" style="1"/>
    <col min="4362" max="4362" width="9" style="1" customWidth="1"/>
    <col min="4363" max="4363" width="11.125" style="1" customWidth="1"/>
    <col min="4364" max="4364" width="10.625" style="1" customWidth="1"/>
    <col min="4365" max="4365" width="11.125" style="1" customWidth="1"/>
    <col min="4366" max="4366" width="10.375" style="1" customWidth="1"/>
    <col min="4367" max="4367" width="11.375" style="1" customWidth="1"/>
    <col min="4368" max="4368" width="18" style="1" customWidth="1"/>
    <col min="4369" max="4369" width="15.875" style="1" customWidth="1"/>
    <col min="4370" max="4370" width="17.125" style="1" customWidth="1"/>
    <col min="4371" max="4371" width="15.125" style="1" customWidth="1"/>
    <col min="4372" max="4612" width="8.875" style="1"/>
    <col min="4613" max="4613" width="4" style="1" customWidth="1"/>
    <col min="4614" max="4614" width="29.5" style="1" customWidth="1"/>
    <col min="4615" max="4615" width="39.375" style="1" customWidth="1"/>
    <col min="4616" max="4616" width="20.5" style="1" customWidth="1"/>
    <col min="4617" max="4617" width="8.875" style="1"/>
    <col min="4618" max="4618" width="9" style="1" customWidth="1"/>
    <col min="4619" max="4619" width="11.125" style="1" customWidth="1"/>
    <col min="4620" max="4620" width="10.625" style="1" customWidth="1"/>
    <col min="4621" max="4621" width="11.125" style="1" customWidth="1"/>
    <col min="4622" max="4622" width="10.375" style="1" customWidth="1"/>
    <col min="4623" max="4623" width="11.375" style="1" customWidth="1"/>
    <col min="4624" max="4624" width="18" style="1" customWidth="1"/>
    <col min="4625" max="4625" width="15.875" style="1" customWidth="1"/>
    <col min="4626" max="4626" width="17.125" style="1" customWidth="1"/>
    <col min="4627" max="4627" width="15.125" style="1" customWidth="1"/>
    <col min="4628" max="4868" width="8.875" style="1"/>
    <col min="4869" max="4869" width="4" style="1" customWidth="1"/>
    <col min="4870" max="4870" width="29.5" style="1" customWidth="1"/>
    <col min="4871" max="4871" width="39.375" style="1" customWidth="1"/>
    <col min="4872" max="4872" width="20.5" style="1" customWidth="1"/>
    <col min="4873" max="4873" width="8.875" style="1"/>
    <col min="4874" max="4874" width="9" style="1" customWidth="1"/>
    <col min="4875" max="4875" width="11.125" style="1" customWidth="1"/>
    <col min="4876" max="4876" width="10.625" style="1" customWidth="1"/>
    <col min="4877" max="4877" width="11.125" style="1" customWidth="1"/>
    <col min="4878" max="4878" width="10.375" style="1" customWidth="1"/>
    <col min="4879" max="4879" width="11.375" style="1" customWidth="1"/>
    <col min="4880" max="4880" width="18" style="1" customWidth="1"/>
    <col min="4881" max="4881" width="15.875" style="1" customWidth="1"/>
    <col min="4882" max="4882" width="17.125" style="1" customWidth="1"/>
    <col min="4883" max="4883" width="15.125" style="1" customWidth="1"/>
    <col min="4884" max="5124" width="8.875" style="1"/>
    <col min="5125" max="5125" width="4" style="1" customWidth="1"/>
    <col min="5126" max="5126" width="29.5" style="1" customWidth="1"/>
    <col min="5127" max="5127" width="39.375" style="1" customWidth="1"/>
    <col min="5128" max="5128" width="20.5" style="1" customWidth="1"/>
    <col min="5129" max="5129" width="8.875" style="1"/>
    <col min="5130" max="5130" width="9" style="1" customWidth="1"/>
    <col min="5131" max="5131" width="11.125" style="1" customWidth="1"/>
    <col min="5132" max="5132" width="10.625" style="1" customWidth="1"/>
    <col min="5133" max="5133" width="11.125" style="1" customWidth="1"/>
    <col min="5134" max="5134" width="10.375" style="1" customWidth="1"/>
    <col min="5135" max="5135" width="11.375" style="1" customWidth="1"/>
    <col min="5136" max="5136" width="18" style="1" customWidth="1"/>
    <col min="5137" max="5137" width="15.875" style="1" customWidth="1"/>
    <col min="5138" max="5138" width="17.125" style="1" customWidth="1"/>
    <col min="5139" max="5139" width="15.125" style="1" customWidth="1"/>
    <col min="5140" max="5380" width="8.875" style="1"/>
    <col min="5381" max="5381" width="4" style="1" customWidth="1"/>
    <col min="5382" max="5382" width="29.5" style="1" customWidth="1"/>
    <col min="5383" max="5383" width="39.375" style="1" customWidth="1"/>
    <col min="5384" max="5384" width="20.5" style="1" customWidth="1"/>
    <col min="5385" max="5385" width="8.875" style="1"/>
    <col min="5386" max="5386" width="9" style="1" customWidth="1"/>
    <col min="5387" max="5387" width="11.125" style="1" customWidth="1"/>
    <col min="5388" max="5388" width="10.625" style="1" customWidth="1"/>
    <col min="5389" max="5389" width="11.125" style="1" customWidth="1"/>
    <col min="5390" max="5390" width="10.375" style="1" customWidth="1"/>
    <col min="5391" max="5391" width="11.375" style="1" customWidth="1"/>
    <col min="5392" max="5392" width="18" style="1" customWidth="1"/>
    <col min="5393" max="5393" width="15.875" style="1" customWidth="1"/>
    <col min="5394" max="5394" width="17.125" style="1" customWidth="1"/>
    <col min="5395" max="5395" width="15.125" style="1" customWidth="1"/>
    <col min="5396" max="5636" width="8.875" style="1"/>
    <col min="5637" max="5637" width="4" style="1" customWidth="1"/>
    <col min="5638" max="5638" width="29.5" style="1" customWidth="1"/>
    <col min="5639" max="5639" width="39.375" style="1" customWidth="1"/>
    <col min="5640" max="5640" width="20.5" style="1" customWidth="1"/>
    <col min="5641" max="5641" width="8.875" style="1"/>
    <col min="5642" max="5642" width="9" style="1" customWidth="1"/>
    <col min="5643" max="5643" width="11.125" style="1" customWidth="1"/>
    <col min="5644" max="5644" width="10.625" style="1" customWidth="1"/>
    <col min="5645" max="5645" width="11.125" style="1" customWidth="1"/>
    <col min="5646" max="5646" width="10.375" style="1" customWidth="1"/>
    <col min="5647" max="5647" width="11.375" style="1" customWidth="1"/>
    <col min="5648" max="5648" width="18" style="1" customWidth="1"/>
    <col min="5649" max="5649" width="15.875" style="1" customWidth="1"/>
    <col min="5650" max="5650" width="17.125" style="1" customWidth="1"/>
    <col min="5651" max="5651" width="15.125" style="1" customWidth="1"/>
    <col min="5652" max="5892" width="8.875" style="1"/>
    <col min="5893" max="5893" width="4" style="1" customWidth="1"/>
    <col min="5894" max="5894" width="29.5" style="1" customWidth="1"/>
    <col min="5895" max="5895" width="39.375" style="1" customWidth="1"/>
    <col min="5896" max="5896" width="20.5" style="1" customWidth="1"/>
    <col min="5897" max="5897" width="8.875" style="1"/>
    <col min="5898" max="5898" width="9" style="1" customWidth="1"/>
    <col min="5899" max="5899" width="11.125" style="1" customWidth="1"/>
    <col min="5900" max="5900" width="10.625" style="1" customWidth="1"/>
    <col min="5901" max="5901" width="11.125" style="1" customWidth="1"/>
    <col min="5902" max="5902" width="10.375" style="1" customWidth="1"/>
    <col min="5903" max="5903" width="11.375" style="1" customWidth="1"/>
    <col min="5904" max="5904" width="18" style="1" customWidth="1"/>
    <col min="5905" max="5905" width="15.875" style="1" customWidth="1"/>
    <col min="5906" max="5906" width="17.125" style="1" customWidth="1"/>
    <col min="5907" max="5907" width="15.125" style="1" customWidth="1"/>
    <col min="5908" max="6148" width="8.875" style="1"/>
    <col min="6149" max="6149" width="4" style="1" customWidth="1"/>
    <col min="6150" max="6150" width="29.5" style="1" customWidth="1"/>
    <col min="6151" max="6151" width="39.375" style="1" customWidth="1"/>
    <col min="6152" max="6152" width="20.5" style="1" customWidth="1"/>
    <col min="6153" max="6153" width="8.875" style="1"/>
    <col min="6154" max="6154" width="9" style="1" customWidth="1"/>
    <col min="6155" max="6155" width="11.125" style="1" customWidth="1"/>
    <col min="6156" max="6156" width="10.625" style="1" customWidth="1"/>
    <col min="6157" max="6157" width="11.125" style="1" customWidth="1"/>
    <col min="6158" max="6158" width="10.375" style="1" customWidth="1"/>
    <col min="6159" max="6159" width="11.375" style="1" customWidth="1"/>
    <col min="6160" max="6160" width="18" style="1" customWidth="1"/>
    <col min="6161" max="6161" width="15.875" style="1" customWidth="1"/>
    <col min="6162" max="6162" width="17.125" style="1" customWidth="1"/>
    <col min="6163" max="6163" width="15.125" style="1" customWidth="1"/>
    <col min="6164" max="6404" width="8.875" style="1"/>
    <col min="6405" max="6405" width="4" style="1" customWidth="1"/>
    <col min="6406" max="6406" width="29.5" style="1" customWidth="1"/>
    <col min="6407" max="6407" width="39.375" style="1" customWidth="1"/>
    <col min="6408" max="6408" width="20.5" style="1" customWidth="1"/>
    <col min="6409" max="6409" width="8.875" style="1"/>
    <col min="6410" max="6410" width="9" style="1" customWidth="1"/>
    <col min="6411" max="6411" width="11.125" style="1" customWidth="1"/>
    <col min="6412" max="6412" width="10.625" style="1" customWidth="1"/>
    <col min="6413" max="6413" width="11.125" style="1" customWidth="1"/>
    <col min="6414" max="6414" width="10.375" style="1" customWidth="1"/>
    <col min="6415" max="6415" width="11.375" style="1" customWidth="1"/>
    <col min="6416" max="6416" width="18" style="1" customWidth="1"/>
    <col min="6417" max="6417" width="15.875" style="1" customWidth="1"/>
    <col min="6418" max="6418" width="17.125" style="1" customWidth="1"/>
    <col min="6419" max="6419" width="15.125" style="1" customWidth="1"/>
    <col min="6420" max="6660" width="8.875" style="1"/>
    <col min="6661" max="6661" width="4" style="1" customWidth="1"/>
    <col min="6662" max="6662" width="29.5" style="1" customWidth="1"/>
    <col min="6663" max="6663" width="39.375" style="1" customWidth="1"/>
    <col min="6664" max="6664" width="20.5" style="1" customWidth="1"/>
    <col min="6665" max="6665" width="8.875" style="1"/>
    <col min="6666" max="6666" width="9" style="1" customWidth="1"/>
    <col min="6667" max="6667" width="11.125" style="1" customWidth="1"/>
    <col min="6668" max="6668" width="10.625" style="1" customWidth="1"/>
    <col min="6669" max="6669" width="11.125" style="1" customWidth="1"/>
    <col min="6670" max="6670" width="10.375" style="1" customWidth="1"/>
    <col min="6671" max="6671" width="11.375" style="1" customWidth="1"/>
    <col min="6672" max="6672" width="18" style="1" customWidth="1"/>
    <col min="6673" max="6673" width="15.875" style="1" customWidth="1"/>
    <col min="6674" max="6674" width="17.125" style="1" customWidth="1"/>
    <col min="6675" max="6675" width="15.125" style="1" customWidth="1"/>
    <col min="6676" max="6916" width="8.875" style="1"/>
    <col min="6917" max="6917" width="4" style="1" customWidth="1"/>
    <col min="6918" max="6918" width="29.5" style="1" customWidth="1"/>
    <col min="6919" max="6919" width="39.375" style="1" customWidth="1"/>
    <col min="6920" max="6920" width="20.5" style="1" customWidth="1"/>
    <col min="6921" max="6921" width="8.875" style="1"/>
    <col min="6922" max="6922" width="9" style="1" customWidth="1"/>
    <col min="6923" max="6923" width="11.125" style="1" customWidth="1"/>
    <col min="6924" max="6924" width="10.625" style="1" customWidth="1"/>
    <col min="6925" max="6925" width="11.125" style="1" customWidth="1"/>
    <col min="6926" max="6926" width="10.375" style="1" customWidth="1"/>
    <col min="6927" max="6927" width="11.375" style="1" customWidth="1"/>
    <col min="6928" max="6928" width="18" style="1" customWidth="1"/>
    <col min="6929" max="6929" width="15.875" style="1" customWidth="1"/>
    <col min="6930" max="6930" width="17.125" style="1" customWidth="1"/>
    <col min="6931" max="6931" width="15.125" style="1" customWidth="1"/>
    <col min="6932" max="7172" width="8.875" style="1"/>
    <col min="7173" max="7173" width="4" style="1" customWidth="1"/>
    <col min="7174" max="7174" width="29.5" style="1" customWidth="1"/>
    <col min="7175" max="7175" width="39.375" style="1" customWidth="1"/>
    <col min="7176" max="7176" width="20.5" style="1" customWidth="1"/>
    <col min="7177" max="7177" width="8.875" style="1"/>
    <col min="7178" max="7178" width="9" style="1" customWidth="1"/>
    <col min="7179" max="7179" width="11.125" style="1" customWidth="1"/>
    <col min="7180" max="7180" width="10.625" style="1" customWidth="1"/>
    <col min="7181" max="7181" width="11.125" style="1" customWidth="1"/>
    <col min="7182" max="7182" width="10.375" style="1" customWidth="1"/>
    <col min="7183" max="7183" width="11.375" style="1" customWidth="1"/>
    <col min="7184" max="7184" width="18" style="1" customWidth="1"/>
    <col min="7185" max="7185" width="15.875" style="1" customWidth="1"/>
    <col min="7186" max="7186" width="17.125" style="1" customWidth="1"/>
    <col min="7187" max="7187" width="15.125" style="1" customWidth="1"/>
    <col min="7188" max="7428" width="8.875" style="1"/>
    <col min="7429" max="7429" width="4" style="1" customWidth="1"/>
    <col min="7430" max="7430" width="29.5" style="1" customWidth="1"/>
    <col min="7431" max="7431" width="39.375" style="1" customWidth="1"/>
    <col min="7432" max="7432" width="20.5" style="1" customWidth="1"/>
    <col min="7433" max="7433" width="8.875" style="1"/>
    <col min="7434" max="7434" width="9" style="1" customWidth="1"/>
    <col min="7435" max="7435" width="11.125" style="1" customWidth="1"/>
    <col min="7436" max="7436" width="10.625" style="1" customWidth="1"/>
    <col min="7437" max="7437" width="11.125" style="1" customWidth="1"/>
    <col min="7438" max="7438" width="10.375" style="1" customWidth="1"/>
    <col min="7439" max="7439" width="11.375" style="1" customWidth="1"/>
    <col min="7440" max="7440" width="18" style="1" customWidth="1"/>
    <col min="7441" max="7441" width="15.875" style="1" customWidth="1"/>
    <col min="7442" max="7442" width="17.125" style="1" customWidth="1"/>
    <col min="7443" max="7443" width="15.125" style="1" customWidth="1"/>
    <col min="7444" max="7684" width="8.875" style="1"/>
    <col min="7685" max="7685" width="4" style="1" customWidth="1"/>
    <col min="7686" max="7686" width="29.5" style="1" customWidth="1"/>
    <col min="7687" max="7687" width="39.375" style="1" customWidth="1"/>
    <col min="7688" max="7688" width="20.5" style="1" customWidth="1"/>
    <col min="7689" max="7689" width="8.875" style="1"/>
    <col min="7690" max="7690" width="9" style="1" customWidth="1"/>
    <col min="7691" max="7691" width="11.125" style="1" customWidth="1"/>
    <col min="7692" max="7692" width="10.625" style="1" customWidth="1"/>
    <col min="7693" max="7693" width="11.125" style="1" customWidth="1"/>
    <col min="7694" max="7694" width="10.375" style="1" customWidth="1"/>
    <col min="7695" max="7695" width="11.375" style="1" customWidth="1"/>
    <col min="7696" max="7696" width="18" style="1" customWidth="1"/>
    <col min="7697" max="7697" width="15.875" style="1" customWidth="1"/>
    <col min="7698" max="7698" width="17.125" style="1" customWidth="1"/>
    <col min="7699" max="7699" width="15.125" style="1" customWidth="1"/>
    <col min="7700" max="7940" width="8.875" style="1"/>
    <col min="7941" max="7941" width="4" style="1" customWidth="1"/>
    <col min="7942" max="7942" width="29.5" style="1" customWidth="1"/>
    <col min="7943" max="7943" width="39.375" style="1" customWidth="1"/>
    <col min="7944" max="7944" width="20.5" style="1" customWidth="1"/>
    <col min="7945" max="7945" width="8.875" style="1"/>
    <col min="7946" max="7946" width="9" style="1" customWidth="1"/>
    <col min="7947" max="7947" width="11.125" style="1" customWidth="1"/>
    <col min="7948" max="7948" width="10.625" style="1" customWidth="1"/>
    <col min="7949" max="7949" width="11.125" style="1" customWidth="1"/>
    <col min="7950" max="7950" width="10.375" style="1" customWidth="1"/>
    <col min="7951" max="7951" width="11.375" style="1" customWidth="1"/>
    <col min="7952" max="7952" width="18" style="1" customWidth="1"/>
    <col min="7953" max="7953" width="15.875" style="1" customWidth="1"/>
    <col min="7954" max="7954" width="17.125" style="1" customWidth="1"/>
    <col min="7955" max="7955" width="15.125" style="1" customWidth="1"/>
    <col min="7956" max="8196" width="8.875" style="1"/>
    <col min="8197" max="8197" width="4" style="1" customWidth="1"/>
    <col min="8198" max="8198" width="29.5" style="1" customWidth="1"/>
    <col min="8199" max="8199" width="39.375" style="1" customWidth="1"/>
    <col min="8200" max="8200" width="20.5" style="1" customWidth="1"/>
    <col min="8201" max="8201" width="8.875" style="1"/>
    <col min="8202" max="8202" width="9" style="1" customWidth="1"/>
    <col min="8203" max="8203" width="11.125" style="1" customWidth="1"/>
    <col min="8204" max="8204" width="10.625" style="1" customWidth="1"/>
    <col min="8205" max="8205" width="11.125" style="1" customWidth="1"/>
    <col min="8206" max="8206" width="10.375" style="1" customWidth="1"/>
    <col min="8207" max="8207" width="11.375" style="1" customWidth="1"/>
    <col min="8208" max="8208" width="18" style="1" customWidth="1"/>
    <col min="8209" max="8209" width="15.875" style="1" customWidth="1"/>
    <col min="8210" max="8210" width="17.125" style="1" customWidth="1"/>
    <col min="8211" max="8211" width="15.125" style="1" customWidth="1"/>
    <col min="8212" max="8452" width="8.875" style="1"/>
    <col min="8453" max="8453" width="4" style="1" customWidth="1"/>
    <col min="8454" max="8454" width="29.5" style="1" customWidth="1"/>
    <col min="8455" max="8455" width="39.375" style="1" customWidth="1"/>
    <col min="8456" max="8456" width="20.5" style="1" customWidth="1"/>
    <col min="8457" max="8457" width="8.875" style="1"/>
    <col min="8458" max="8458" width="9" style="1" customWidth="1"/>
    <col min="8459" max="8459" width="11.125" style="1" customWidth="1"/>
    <col min="8460" max="8460" width="10.625" style="1" customWidth="1"/>
    <col min="8461" max="8461" width="11.125" style="1" customWidth="1"/>
    <col min="8462" max="8462" width="10.375" style="1" customWidth="1"/>
    <col min="8463" max="8463" width="11.375" style="1" customWidth="1"/>
    <col min="8464" max="8464" width="18" style="1" customWidth="1"/>
    <col min="8465" max="8465" width="15.875" style="1" customWidth="1"/>
    <col min="8466" max="8466" width="17.125" style="1" customWidth="1"/>
    <col min="8467" max="8467" width="15.125" style="1" customWidth="1"/>
    <col min="8468" max="8708" width="8.875" style="1"/>
    <col min="8709" max="8709" width="4" style="1" customWidth="1"/>
    <col min="8710" max="8710" width="29.5" style="1" customWidth="1"/>
    <col min="8711" max="8711" width="39.375" style="1" customWidth="1"/>
    <col min="8712" max="8712" width="20.5" style="1" customWidth="1"/>
    <col min="8713" max="8713" width="8.875" style="1"/>
    <col min="8714" max="8714" width="9" style="1" customWidth="1"/>
    <col min="8715" max="8715" width="11.125" style="1" customWidth="1"/>
    <col min="8716" max="8716" width="10.625" style="1" customWidth="1"/>
    <col min="8717" max="8717" width="11.125" style="1" customWidth="1"/>
    <col min="8718" max="8718" width="10.375" style="1" customWidth="1"/>
    <col min="8719" max="8719" width="11.375" style="1" customWidth="1"/>
    <col min="8720" max="8720" width="18" style="1" customWidth="1"/>
    <col min="8721" max="8721" width="15.875" style="1" customWidth="1"/>
    <col min="8722" max="8722" width="17.125" style="1" customWidth="1"/>
    <col min="8723" max="8723" width="15.125" style="1" customWidth="1"/>
    <col min="8724" max="8964" width="8.875" style="1"/>
    <col min="8965" max="8965" width="4" style="1" customWidth="1"/>
    <col min="8966" max="8966" width="29.5" style="1" customWidth="1"/>
    <col min="8967" max="8967" width="39.375" style="1" customWidth="1"/>
    <col min="8968" max="8968" width="20.5" style="1" customWidth="1"/>
    <col min="8969" max="8969" width="8.875" style="1"/>
    <col min="8970" max="8970" width="9" style="1" customWidth="1"/>
    <col min="8971" max="8971" width="11.125" style="1" customWidth="1"/>
    <col min="8972" max="8972" width="10.625" style="1" customWidth="1"/>
    <col min="8973" max="8973" width="11.125" style="1" customWidth="1"/>
    <col min="8974" max="8974" width="10.375" style="1" customWidth="1"/>
    <col min="8975" max="8975" width="11.375" style="1" customWidth="1"/>
    <col min="8976" max="8976" width="18" style="1" customWidth="1"/>
    <col min="8977" max="8977" width="15.875" style="1" customWidth="1"/>
    <col min="8978" max="8978" width="17.125" style="1" customWidth="1"/>
    <col min="8979" max="8979" width="15.125" style="1" customWidth="1"/>
    <col min="8980" max="9220" width="8.875" style="1"/>
    <col min="9221" max="9221" width="4" style="1" customWidth="1"/>
    <col min="9222" max="9222" width="29.5" style="1" customWidth="1"/>
    <col min="9223" max="9223" width="39.375" style="1" customWidth="1"/>
    <col min="9224" max="9224" width="20.5" style="1" customWidth="1"/>
    <col min="9225" max="9225" width="8.875" style="1"/>
    <col min="9226" max="9226" width="9" style="1" customWidth="1"/>
    <col min="9227" max="9227" width="11.125" style="1" customWidth="1"/>
    <col min="9228" max="9228" width="10.625" style="1" customWidth="1"/>
    <col min="9229" max="9229" width="11.125" style="1" customWidth="1"/>
    <col min="9230" max="9230" width="10.375" style="1" customWidth="1"/>
    <col min="9231" max="9231" width="11.375" style="1" customWidth="1"/>
    <col min="9232" max="9232" width="18" style="1" customWidth="1"/>
    <col min="9233" max="9233" width="15.875" style="1" customWidth="1"/>
    <col min="9234" max="9234" width="17.125" style="1" customWidth="1"/>
    <col min="9235" max="9235" width="15.125" style="1" customWidth="1"/>
    <col min="9236" max="9476" width="8.875" style="1"/>
    <col min="9477" max="9477" width="4" style="1" customWidth="1"/>
    <col min="9478" max="9478" width="29.5" style="1" customWidth="1"/>
    <col min="9479" max="9479" width="39.375" style="1" customWidth="1"/>
    <col min="9480" max="9480" width="20.5" style="1" customWidth="1"/>
    <col min="9481" max="9481" width="8.875" style="1"/>
    <col min="9482" max="9482" width="9" style="1" customWidth="1"/>
    <col min="9483" max="9483" width="11.125" style="1" customWidth="1"/>
    <col min="9484" max="9484" width="10.625" style="1" customWidth="1"/>
    <col min="9485" max="9485" width="11.125" style="1" customWidth="1"/>
    <col min="9486" max="9486" width="10.375" style="1" customWidth="1"/>
    <col min="9487" max="9487" width="11.375" style="1" customWidth="1"/>
    <col min="9488" max="9488" width="18" style="1" customWidth="1"/>
    <col min="9489" max="9489" width="15.875" style="1" customWidth="1"/>
    <col min="9490" max="9490" width="17.125" style="1" customWidth="1"/>
    <col min="9491" max="9491" width="15.125" style="1" customWidth="1"/>
    <col min="9492" max="9732" width="8.875" style="1"/>
    <col min="9733" max="9733" width="4" style="1" customWidth="1"/>
    <col min="9734" max="9734" width="29.5" style="1" customWidth="1"/>
    <col min="9735" max="9735" width="39.375" style="1" customWidth="1"/>
    <col min="9736" max="9736" width="20.5" style="1" customWidth="1"/>
    <col min="9737" max="9737" width="8.875" style="1"/>
    <col min="9738" max="9738" width="9" style="1" customWidth="1"/>
    <col min="9739" max="9739" width="11.125" style="1" customWidth="1"/>
    <col min="9740" max="9740" width="10.625" style="1" customWidth="1"/>
    <col min="9741" max="9741" width="11.125" style="1" customWidth="1"/>
    <col min="9742" max="9742" width="10.375" style="1" customWidth="1"/>
    <col min="9743" max="9743" width="11.375" style="1" customWidth="1"/>
    <col min="9744" max="9744" width="18" style="1" customWidth="1"/>
    <col min="9745" max="9745" width="15.875" style="1" customWidth="1"/>
    <col min="9746" max="9746" width="17.125" style="1" customWidth="1"/>
    <col min="9747" max="9747" width="15.125" style="1" customWidth="1"/>
    <col min="9748" max="9988" width="8.875" style="1"/>
    <col min="9989" max="9989" width="4" style="1" customWidth="1"/>
    <col min="9990" max="9990" width="29.5" style="1" customWidth="1"/>
    <col min="9991" max="9991" width="39.375" style="1" customWidth="1"/>
    <col min="9992" max="9992" width="20.5" style="1" customWidth="1"/>
    <col min="9993" max="9993" width="8.875" style="1"/>
    <col min="9994" max="9994" width="9" style="1" customWidth="1"/>
    <col min="9995" max="9995" width="11.125" style="1" customWidth="1"/>
    <col min="9996" max="9996" width="10.625" style="1" customWidth="1"/>
    <col min="9997" max="9997" width="11.125" style="1" customWidth="1"/>
    <col min="9998" max="9998" width="10.375" style="1" customWidth="1"/>
    <col min="9999" max="9999" width="11.375" style="1" customWidth="1"/>
    <col min="10000" max="10000" width="18" style="1" customWidth="1"/>
    <col min="10001" max="10001" width="15.875" style="1" customWidth="1"/>
    <col min="10002" max="10002" width="17.125" style="1" customWidth="1"/>
    <col min="10003" max="10003" width="15.125" style="1" customWidth="1"/>
    <col min="10004" max="10244" width="8.875" style="1"/>
    <col min="10245" max="10245" width="4" style="1" customWidth="1"/>
    <col min="10246" max="10246" width="29.5" style="1" customWidth="1"/>
    <col min="10247" max="10247" width="39.375" style="1" customWidth="1"/>
    <col min="10248" max="10248" width="20.5" style="1" customWidth="1"/>
    <col min="10249" max="10249" width="8.875" style="1"/>
    <col min="10250" max="10250" width="9" style="1" customWidth="1"/>
    <col min="10251" max="10251" width="11.125" style="1" customWidth="1"/>
    <col min="10252" max="10252" width="10.625" style="1" customWidth="1"/>
    <col min="10253" max="10253" width="11.125" style="1" customWidth="1"/>
    <col min="10254" max="10254" width="10.375" style="1" customWidth="1"/>
    <col min="10255" max="10255" width="11.375" style="1" customWidth="1"/>
    <col min="10256" max="10256" width="18" style="1" customWidth="1"/>
    <col min="10257" max="10257" width="15.875" style="1" customWidth="1"/>
    <col min="10258" max="10258" width="17.125" style="1" customWidth="1"/>
    <col min="10259" max="10259" width="15.125" style="1" customWidth="1"/>
    <col min="10260" max="10500" width="8.875" style="1"/>
    <col min="10501" max="10501" width="4" style="1" customWidth="1"/>
    <col min="10502" max="10502" width="29.5" style="1" customWidth="1"/>
    <col min="10503" max="10503" width="39.375" style="1" customWidth="1"/>
    <col min="10504" max="10504" width="20.5" style="1" customWidth="1"/>
    <col min="10505" max="10505" width="8.875" style="1"/>
    <col min="10506" max="10506" width="9" style="1" customWidth="1"/>
    <col min="10507" max="10507" width="11.125" style="1" customWidth="1"/>
    <col min="10508" max="10508" width="10.625" style="1" customWidth="1"/>
    <col min="10509" max="10509" width="11.125" style="1" customWidth="1"/>
    <col min="10510" max="10510" width="10.375" style="1" customWidth="1"/>
    <col min="10511" max="10511" width="11.375" style="1" customWidth="1"/>
    <col min="10512" max="10512" width="18" style="1" customWidth="1"/>
    <col min="10513" max="10513" width="15.875" style="1" customWidth="1"/>
    <col min="10514" max="10514" width="17.125" style="1" customWidth="1"/>
    <col min="10515" max="10515" width="15.125" style="1" customWidth="1"/>
    <col min="10516" max="10756" width="8.875" style="1"/>
    <col min="10757" max="10757" width="4" style="1" customWidth="1"/>
    <col min="10758" max="10758" width="29.5" style="1" customWidth="1"/>
    <col min="10759" max="10759" width="39.375" style="1" customWidth="1"/>
    <col min="10760" max="10760" width="20.5" style="1" customWidth="1"/>
    <col min="10761" max="10761" width="8.875" style="1"/>
    <col min="10762" max="10762" width="9" style="1" customWidth="1"/>
    <col min="10763" max="10763" width="11.125" style="1" customWidth="1"/>
    <col min="10764" max="10764" width="10.625" style="1" customWidth="1"/>
    <col min="10765" max="10765" width="11.125" style="1" customWidth="1"/>
    <col min="10766" max="10766" width="10.375" style="1" customWidth="1"/>
    <col min="10767" max="10767" width="11.375" style="1" customWidth="1"/>
    <col min="10768" max="10768" width="18" style="1" customWidth="1"/>
    <col min="10769" max="10769" width="15.875" style="1" customWidth="1"/>
    <col min="10770" max="10770" width="17.125" style="1" customWidth="1"/>
    <col min="10771" max="10771" width="15.125" style="1" customWidth="1"/>
    <col min="10772" max="11012" width="8.875" style="1"/>
    <col min="11013" max="11013" width="4" style="1" customWidth="1"/>
    <col min="11014" max="11014" width="29.5" style="1" customWidth="1"/>
    <col min="11015" max="11015" width="39.375" style="1" customWidth="1"/>
    <col min="11016" max="11016" width="20.5" style="1" customWidth="1"/>
    <col min="11017" max="11017" width="8.875" style="1"/>
    <col min="11018" max="11018" width="9" style="1" customWidth="1"/>
    <col min="11019" max="11019" width="11.125" style="1" customWidth="1"/>
    <col min="11020" max="11020" width="10.625" style="1" customWidth="1"/>
    <col min="11021" max="11021" width="11.125" style="1" customWidth="1"/>
    <col min="11022" max="11022" width="10.375" style="1" customWidth="1"/>
    <col min="11023" max="11023" width="11.375" style="1" customWidth="1"/>
    <col min="11024" max="11024" width="18" style="1" customWidth="1"/>
    <col min="11025" max="11025" width="15.875" style="1" customWidth="1"/>
    <col min="11026" max="11026" width="17.125" style="1" customWidth="1"/>
    <col min="11027" max="11027" width="15.125" style="1" customWidth="1"/>
    <col min="11028" max="11268" width="8.875" style="1"/>
    <col min="11269" max="11269" width="4" style="1" customWidth="1"/>
    <col min="11270" max="11270" width="29.5" style="1" customWidth="1"/>
    <col min="11271" max="11271" width="39.375" style="1" customWidth="1"/>
    <col min="11272" max="11272" width="20.5" style="1" customWidth="1"/>
    <col min="11273" max="11273" width="8.875" style="1"/>
    <col min="11274" max="11274" width="9" style="1" customWidth="1"/>
    <col min="11275" max="11275" width="11.125" style="1" customWidth="1"/>
    <col min="11276" max="11276" width="10.625" style="1" customWidth="1"/>
    <col min="11277" max="11277" width="11.125" style="1" customWidth="1"/>
    <col min="11278" max="11278" width="10.375" style="1" customWidth="1"/>
    <col min="11279" max="11279" width="11.375" style="1" customWidth="1"/>
    <col min="11280" max="11280" width="18" style="1" customWidth="1"/>
    <col min="11281" max="11281" width="15.875" style="1" customWidth="1"/>
    <col min="11282" max="11282" width="17.125" style="1" customWidth="1"/>
    <col min="11283" max="11283" width="15.125" style="1" customWidth="1"/>
    <col min="11284" max="11524" width="8.875" style="1"/>
    <col min="11525" max="11525" width="4" style="1" customWidth="1"/>
    <col min="11526" max="11526" width="29.5" style="1" customWidth="1"/>
    <col min="11527" max="11527" width="39.375" style="1" customWidth="1"/>
    <col min="11528" max="11528" width="20.5" style="1" customWidth="1"/>
    <col min="11529" max="11529" width="8.875" style="1"/>
    <col min="11530" max="11530" width="9" style="1" customWidth="1"/>
    <col min="11531" max="11531" width="11.125" style="1" customWidth="1"/>
    <col min="11532" max="11532" width="10.625" style="1" customWidth="1"/>
    <col min="11533" max="11533" width="11.125" style="1" customWidth="1"/>
    <col min="11534" max="11534" width="10.375" style="1" customWidth="1"/>
    <col min="11535" max="11535" width="11.375" style="1" customWidth="1"/>
    <col min="11536" max="11536" width="18" style="1" customWidth="1"/>
    <col min="11537" max="11537" width="15.875" style="1" customWidth="1"/>
    <col min="11538" max="11538" width="17.125" style="1" customWidth="1"/>
    <col min="11539" max="11539" width="15.125" style="1" customWidth="1"/>
    <col min="11540" max="11780" width="8.875" style="1"/>
    <col min="11781" max="11781" width="4" style="1" customWidth="1"/>
    <col min="11782" max="11782" width="29.5" style="1" customWidth="1"/>
    <col min="11783" max="11783" width="39.375" style="1" customWidth="1"/>
    <col min="11784" max="11784" width="20.5" style="1" customWidth="1"/>
    <col min="11785" max="11785" width="8.875" style="1"/>
    <col min="11786" max="11786" width="9" style="1" customWidth="1"/>
    <col min="11787" max="11787" width="11.125" style="1" customWidth="1"/>
    <col min="11788" max="11788" width="10.625" style="1" customWidth="1"/>
    <col min="11789" max="11789" width="11.125" style="1" customWidth="1"/>
    <col min="11790" max="11790" width="10.375" style="1" customWidth="1"/>
    <col min="11791" max="11791" width="11.375" style="1" customWidth="1"/>
    <col min="11792" max="11792" width="18" style="1" customWidth="1"/>
    <col min="11793" max="11793" width="15.875" style="1" customWidth="1"/>
    <col min="11794" max="11794" width="17.125" style="1" customWidth="1"/>
    <col min="11795" max="11795" width="15.125" style="1" customWidth="1"/>
    <col min="11796" max="12036" width="8.875" style="1"/>
    <col min="12037" max="12037" width="4" style="1" customWidth="1"/>
    <col min="12038" max="12038" width="29.5" style="1" customWidth="1"/>
    <col min="12039" max="12039" width="39.375" style="1" customWidth="1"/>
    <col min="12040" max="12040" width="20.5" style="1" customWidth="1"/>
    <col min="12041" max="12041" width="8.875" style="1"/>
    <col min="12042" max="12042" width="9" style="1" customWidth="1"/>
    <col min="12043" max="12043" width="11.125" style="1" customWidth="1"/>
    <col min="12044" max="12044" width="10.625" style="1" customWidth="1"/>
    <col min="12045" max="12045" width="11.125" style="1" customWidth="1"/>
    <col min="12046" max="12046" width="10.375" style="1" customWidth="1"/>
    <col min="12047" max="12047" width="11.375" style="1" customWidth="1"/>
    <col min="12048" max="12048" width="18" style="1" customWidth="1"/>
    <col min="12049" max="12049" width="15.875" style="1" customWidth="1"/>
    <col min="12050" max="12050" width="17.125" style="1" customWidth="1"/>
    <col min="12051" max="12051" width="15.125" style="1" customWidth="1"/>
    <col min="12052" max="12292" width="8.875" style="1"/>
    <col min="12293" max="12293" width="4" style="1" customWidth="1"/>
    <col min="12294" max="12294" width="29.5" style="1" customWidth="1"/>
    <col min="12295" max="12295" width="39.375" style="1" customWidth="1"/>
    <col min="12296" max="12296" width="20.5" style="1" customWidth="1"/>
    <col min="12297" max="12297" width="8.875" style="1"/>
    <col min="12298" max="12298" width="9" style="1" customWidth="1"/>
    <col min="12299" max="12299" width="11.125" style="1" customWidth="1"/>
    <col min="12300" max="12300" width="10.625" style="1" customWidth="1"/>
    <col min="12301" max="12301" width="11.125" style="1" customWidth="1"/>
    <col min="12302" max="12302" width="10.375" style="1" customWidth="1"/>
    <col min="12303" max="12303" width="11.375" style="1" customWidth="1"/>
    <col min="12304" max="12304" width="18" style="1" customWidth="1"/>
    <col min="12305" max="12305" width="15.875" style="1" customWidth="1"/>
    <col min="12306" max="12306" width="17.125" style="1" customWidth="1"/>
    <col min="12307" max="12307" width="15.125" style="1" customWidth="1"/>
    <col min="12308" max="12548" width="8.875" style="1"/>
    <col min="12549" max="12549" width="4" style="1" customWidth="1"/>
    <col min="12550" max="12550" width="29.5" style="1" customWidth="1"/>
    <col min="12551" max="12551" width="39.375" style="1" customWidth="1"/>
    <col min="12552" max="12552" width="20.5" style="1" customWidth="1"/>
    <col min="12553" max="12553" width="8.875" style="1"/>
    <col min="12554" max="12554" width="9" style="1" customWidth="1"/>
    <col min="12555" max="12555" width="11.125" style="1" customWidth="1"/>
    <col min="12556" max="12556" width="10.625" style="1" customWidth="1"/>
    <col min="12557" max="12557" width="11.125" style="1" customWidth="1"/>
    <col min="12558" max="12558" width="10.375" style="1" customWidth="1"/>
    <col min="12559" max="12559" width="11.375" style="1" customWidth="1"/>
    <col min="12560" max="12560" width="18" style="1" customWidth="1"/>
    <col min="12561" max="12561" width="15.875" style="1" customWidth="1"/>
    <col min="12562" max="12562" width="17.125" style="1" customWidth="1"/>
    <col min="12563" max="12563" width="15.125" style="1" customWidth="1"/>
    <col min="12564" max="12804" width="8.875" style="1"/>
    <col min="12805" max="12805" width="4" style="1" customWidth="1"/>
    <col min="12806" max="12806" width="29.5" style="1" customWidth="1"/>
    <col min="12807" max="12807" width="39.375" style="1" customWidth="1"/>
    <col min="12808" max="12808" width="20.5" style="1" customWidth="1"/>
    <col min="12809" max="12809" width="8.875" style="1"/>
    <col min="12810" max="12810" width="9" style="1" customWidth="1"/>
    <col min="12811" max="12811" width="11.125" style="1" customWidth="1"/>
    <col min="12812" max="12812" width="10.625" style="1" customWidth="1"/>
    <col min="12813" max="12813" width="11.125" style="1" customWidth="1"/>
    <col min="12814" max="12814" width="10.375" style="1" customWidth="1"/>
    <col min="12815" max="12815" width="11.375" style="1" customWidth="1"/>
    <col min="12816" max="12816" width="18" style="1" customWidth="1"/>
    <col min="12817" max="12817" width="15.875" style="1" customWidth="1"/>
    <col min="12818" max="12818" width="17.125" style="1" customWidth="1"/>
    <col min="12819" max="12819" width="15.125" style="1" customWidth="1"/>
    <col min="12820" max="13060" width="8.875" style="1"/>
    <col min="13061" max="13061" width="4" style="1" customWidth="1"/>
    <col min="13062" max="13062" width="29.5" style="1" customWidth="1"/>
    <col min="13063" max="13063" width="39.375" style="1" customWidth="1"/>
    <col min="13064" max="13064" width="20.5" style="1" customWidth="1"/>
    <col min="13065" max="13065" width="8.875" style="1"/>
    <col min="13066" max="13066" width="9" style="1" customWidth="1"/>
    <col min="13067" max="13067" width="11.125" style="1" customWidth="1"/>
    <col min="13068" max="13068" width="10.625" style="1" customWidth="1"/>
    <col min="13069" max="13069" width="11.125" style="1" customWidth="1"/>
    <col min="13070" max="13070" width="10.375" style="1" customWidth="1"/>
    <col min="13071" max="13071" width="11.375" style="1" customWidth="1"/>
    <col min="13072" max="13072" width="18" style="1" customWidth="1"/>
    <col min="13073" max="13073" width="15.875" style="1" customWidth="1"/>
    <col min="13074" max="13074" width="17.125" style="1" customWidth="1"/>
    <col min="13075" max="13075" width="15.125" style="1" customWidth="1"/>
    <col min="13076" max="13316" width="8.875" style="1"/>
    <col min="13317" max="13317" width="4" style="1" customWidth="1"/>
    <col min="13318" max="13318" width="29.5" style="1" customWidth="1"/>
    <col min="13319" max="13319" width="39.375" style="1" customWidth="1"/>
    <col min="13320" max="13320" width="20.5" style="1" customWidth="1"/>
    <col min="13321" max="13321" width="8.875" style="1"/>
    <col min="13322" max="13322" width="9" style="1" customWidth="1"/>
    <col min="13323" max="13323" width="11.125" style="1" customWidth="1"/>
    <col min="13324" max="13324" width="10.625" style="1" customWidth="1"/>
    <col min="13325" max="13325" width="11.125" style="1" customWidth="1"/>
    <col min="13326" max="13326" width="10.375" style="1" customWidth="1"/>
    <col min="13327" max="13327" width="11.375" style="1" customWidth="1"/>
    <col min="13328" max="13328" width="18" style="1" customWidth="1"/>
    <col min="13329" max="13329" width="15.875" style="1" customWidth="1"/>
    <col min="13330" max="13330" width="17.125" style="1" customWidth="1"/>
    <col min="13331" max="13331" width="15.125" style="1" customWidth="1"/>
    <col min="13332" max="13572" width="8.875" style="1"/>
    <col min="13573" max="13573" width="4" style="1" customWidth="1"/>
    <col min="13574" max="13574" width="29.5" style="1" customWidth="1"/>
    <col min="13575" max="13575" width="39.375" style="1" customWidth="1"/>
    <col min="13576" max="13576" width="20.5" style="1" customWidth="1"/>
    <col min="13577" max="13577" width="8.875" style="1"/>
    <col min="13578" max="13578" width="9" style="1" customWidth="1"/>
    <col min="13579" max="13579" width="11.125" style="1" customWidth="1"/>
    <col min="13580" max="13580" width="10.625" style="1" customWidth="1"/>
    <col min="13581" max="13581" width="11.125" style="1" customWidth="1"/>
    <col min="13582" max="13582" width="10.375" style="1" customWidth="1"/>
    <col min="13583" max="13583" width="11.375" style="1" customWidth="1"/>
    <col min="13584" max="13584" width="18" style="1" customWidth="1"/>
    <col min="13585" max="13585" width="15.875" style="1" customWidth="1"/>
    <col min="13586" max="13586" width="17.125" style="1" customWidth="1"/>
    <col min="13587" max="13587" width="15.125" style="1" customWidth="1"/>
    <col min="13588" max="13828" width="8.875" style="1"/>
    <col min="13829" max="13829" width="4" style="1" customWidth="1"/>
    <col min="13830" max="13830" width="29.5" style="1" customWidth="1"/>
    <col min="13831" max="13831" width="39.375" style="1" customWidth="1"/>
    <col min="13832" max="13832" width="20.5" style="1" customWidth="1"/>
    <col min="13833" max="13833" width="8.875" style="1"/>
    <col min="13834" max="13834" width="9" style="1" customWidth="1"/>
    <col min="13835" max="13835" width="11.125" style="1" customWidth="1"/>
    <col min="13836" max="13836" width="10.625" style="1" customWidth="1"/>
    <col min="13837" max="13837" width="11.125" style="1" customWidth="1"/>
    <col min="13838" max="13838" width="10.375" style="1" customWidth="1"/>
    <col min="13839" max="13839" width="11.375" style="1" customWidth="1"/>
    <col min="13840" max="13840" width="18" style="1" customWidth="1"/>
    <col min="13841" max="13841" width="15.875" style="1" customWidth="1"/>
    <col min="13842" max="13842" width="17.125" style="1" customWidth="1"/>
    <col min="13843" max="13843" width="15.125" style="1" customWidth="1"/>
    <col min="13844" max="14084" width="8.875" style="1"/>
    <col min="14085" max="14085" width="4" style="1" customWidth="1"/>
    <col min="14086" max="14086" width="29.5" style="1" customWidth="1"/>
    <col min="14087" max="14087" width="39.375" style="1" customWidth="1"/>
    <col min="14088" max="14088" width="20.5" style="1" customWidth="1"/>
    <col min="14089" max="14089" width="8.875" style="1"/>
    <col min="14090" max="14090" width="9" style="1" customWidth="1"/>
    <col min="14091" max="14091" width="11.125" style="1" customWidth="1"/>
    <col min="14092" max="14092" width="10.625" style="1" customWidth="1"/>
    <col min="14093" max="14093" width="11.125" style="1" customWidth="1"/>
    <col min="14094" max="14094" width="10.375" style="1" customWidth="1"/>
    <col min="14095" max="14095" width="11.375" style="1" customWidth="1"/>
    <col min="14096" max="14096" width="18" style="1" customWidth="1"/>
    <col min="14097" max="14097" width="15.875" style="1" customWidth="1"/>
    <col min="14098" max="14098" width="17.125" style="1" customWidth="1"/>
    <col min="14099" max="14099" width="15.125" style="1" customWidth="1"/>
    <col min="14100" max="14340" width="8.875" style="1"/>
    <col min="14341" max="14341" width="4" style="1" customWidth="1"/>
    <col min="14342" max="14342" width="29.5" style="1" customWidth="1"/>
    <col min="14343" max="14343" width="39.375" style="1" customWidth="1"/>
    <col min="14344" max="14344" width="20.5" style="1" customWidth="1"/>
    <col min="14345" max="14345" width="8.875" style="1"/>
    <col min="14346" max="14346" width="9" style="1" customWidth="1"/>
    <col min="14347" max="14347" width="11.125" style="1" customWidth="1"/>
    <col min="14348" max="14348" width="10.625" style="1" customWidth="1"/>
    <col min="14349" max="14349" width="11.125" style="1" customWidth="1"/>
    <col min="14350" max="14350" width="10.375" style="1" customWidth="1"/>
    <col min="14351" max="14351" width="11.375" style="1" customWidth="1"/>
    <col min="14352" max="14352" width="18" style="1" customWidth="1"/>
    <col min="14353" max="14353" width="15.875" style="1" customWidth="1"/>
    <col min="14354" max="14354" width="17.125" style="1" customWidth="1"/>
    <col min="14355" max="14355" width="15.125" style="1" customWidth="1"/>
    <col min="14356" max="14596" width="8.875" style="1"/>
    <col min="14597" max="14597" width="4" style="1" customWidth="1"/>
    <col min="14598" max="14598" width="29.5" style="1" customWidth="1"/>
    <col min="14599" max="14599" width="39.375" style="1" customWidth="1"/>
    <col min="14600" max="14600" width="20.5" style="1" customWidth="1"/>
    <col min="14601" max="14601" width="8.875" style="1"/>
    <col min="14602" max="14602" width="9" style="1" customWidth="1"/>
    <col min="14603" max="14603" width="11.125" style="1" customWidth="1"/>
    <col min="14604" max="14604" width="10.625" style="1" customWidth="1"/>
    <col min="14605" max="14605" width="11.125" style="1" customWidth="1"/>
    <col min="14606" max="14606" width="10.375" style="1" customWidth="1"/>
    <col min="14607" max="14607" width="11.375" style="1" customWidth="1"/>
    <col min="14608" max="14608" width="18" style="1" customWidth="1"/>
    <col min="14609" max="14609" width="15.875" style="1" customWidth="1"/>
    <col min="14610" max="14610" width="17.125" style="1" customWidth="1"/>
    <col min="14611" max="14611" width="15.125" style="1" customWidth="1"/>
    <col min="14612" max="14852" width="8.875" style="1"/>
    <col min="14853" max="14853" width="4" style="1" customWidth="1"/>
    <col min="14854" max="14854" width="29.5" style="1" customWidth="1"/>
    <col min="14855" max="14855" width="39.375" style="1" customWidth="1"/>
    <col min="14856" max="14856" width="20.5" style="1" customWidth="1"/>
    <col min="14857" max="14857" width="8.875" style="1"/>
    <col min="14858" max="14858" width="9" style="1" customWidth="1"/>
    <col min="14859" max="14859" width="11.125" style="1" customWidth="1"/>
    <col min="14860" max="14860" width="10.625" style="1" customWidth="1"/>
    <col min="14861" max="14861" width="11.125" style="1" customWidth="1"/>
    <col min="14862" max="14862" width="10.375" style="1" customWidth="1"/>
    <col min="14863" max="14863" width="11.375" style="1" customWidth="1"/>
    <col min="14864" max="14864" width="18" style="1" customWidth="1"/>
    <col min="14865" max="14865" width="15.875" style="1" customWidth="1"/>
    <col min="14866" max="14866" width="17.125" style="1" customWidth="1"/>
    <col min="14867" max="14867" width="15.125" style="1" customWidth="1"/>
    <col min="14868" max="15108" width="8.875" style="1"/>
    <col min="15109" max="15109" width="4" style="1" customWidth="1"/>
    <col min="15110" max="15110" width="29.5" style="1" customWidth="1"/>
    <col min="15111" max="15111" width="39.375" style="1" customWidth="1"/>
    <col min="15112" max="15112" width="20.5" style="1" customWidth="1"/>
    <col min="15113" max="15113" width="8.875" style="1"/>
    <col min="15114" max="15114" width="9" style="1" customWidth="1"/>
    <col min="15115" max="15115" width="11.125" style="1" customWidth="1"/>
    <col min="15116" max="15116" width="10.625" style="1" customWidth="1"/>
    <col min="15117" max="15117" width="11.125" style="1" customWidth="1"/>
    <col min="15118" max="15118" width="10.375" style="1" customWidth="1"/>
    <col min="15119" max="15119" width="11.375" style="1" customWidth="1"/>
    <col min="15120" max="15120" width="18" style="1" customWidth="1"/>
    <col min="15121" max="15121" width="15.875" style="1" customWidth="1"/>
    <col min="15122" max="15122" width="17.125" style="1" customWidth="1"/>
    <col min="15123" max="15123" width="15.125" style="1" customWidth="1"/>
    <col min="15124" max="15364" width="8.875" style="1"/>
    <col min="15365" max="15365" width="4" style="1" customWidth="1"/>
    <col min="15366" max="15366" width="29.5" style="1" customWidth="1"/>
    <col min="15367" max="15367" width="39.375" style="1" customWidth="1"/>
    <col min="15368" max="15368" width="20.5" style="1" customWidth="1"/>
    <col min="15369" max="15369" width="8.875" style="1"/>
    <col min="15370" max="15370" width="9" style="1" customWidth="1"/>
    <col min="15371" max="15371" width="11.125" style="1" customWidth="1"/>
    <col min="15372" max="15372" width="10.625" style="1" customWidth="1"/>
    <col min="15373" max="15373" width="11.125" style="1" customWidth="1"/>
    <col min="15374" max="15374" width="10.375" style="1" customWidth="1"/>
    <col min="15375" max="15375" width="11.375" style="1" customWidth="1"/>
    <col min="15376" max="15376" width="18" style="1" customWidth="1"/>
    <col min="15377" max="15377" width="15.875" style="1" customWidth="1"/>
    <col min="15378" max="15378" width="17.125" style="1" customWidth="1"/>
    <col min="15379" max="15379" width="15.125" style="1" customWidth="1"/>
    <col min="15380" max="15620" width="8.875" style="1"/>
    <col min="15621" max="15621" width="4" style="1" customWidth="1"/>
    <col min="15622" max="15622" width="29.5" style="1" customWidth="1"/>
    <col min="15623" max="15623" width="39.375" style="1" customWidth="1"/>
    <col min="15624" max="15624" width="20.5" style="1" customWidth="1"/>
    <col min="15625" max="15625" width="8.875" style="1"/>
    <col min="15626" max="15626" width="9" style="1" customWidth="1"/>
    <col min="15627" max="15627" width="11.125" style="1" customWidth="1"/>
    <col min="15628" max="15628" width="10.625" style="1" customWidth="1"/>
    <col min="15629" max="15629" width="11.125" style="1" customWidth="1"/>
    <col min="15630" max="15630" width="10.375" style="1" customWidth="1"/>
    <col min="15631" max="15631" width="11.375" style="1" customWidth="1"/>
    <col min="15632" max="15632" width="18" style="1" customWidth="1"/>
    <col min="15633" max="15633" width="15.875" style="1" customWidth="1"/>
    <col min="15634" max="15634" width="17.125" style="1" customWidth="1"/>
    <col min="15635" max="15635" width="15.125" style="1" customWidth="1"/>
    <col min="15636" max="15876" width="8.875" style="1"/>
    <col min="15877" max="15877" width="4" style="1" customWidth="1"/>
    <col min="15878" max="15878" width="29.5" style="1" customWidth="1"/>
    <col min="15879" max="15879" width="39.375" style="1" customWidth="1"/>
    <col min="15880" max="15880" width="20.5" style="1" customWidth="1"/>
    <col min="15881" max="15881" width="8.875" style="1"/>
    <col min="15882" max="15882" width="9" style="1" customWidth="1"/>
    <col min="15883" max="15883" width="11.125" style="1" customWidth="1"/>
    <col min="15884" max="15884" width="10.625" style="1" customWidth="1"/>
    <col min="15885" max="15885" width="11.125" style="1" customWidth="1"/>
    <col min="15886" max="15886" width="10.375" style="1" customWidth="1"/>
    <col min="15887" max="15887" width="11.375" style="1" customWidth="1"/>
    <col min="15888" max="15888" width="18" style="1" customWidth="1"/>
    <col min="15889" max="15889" width="15.875" style="1" customWidth="1"/>
    <col min="15890" max="15890" width="17.125" style="1" customWidth="1"/>
    <col min="15891" max="15891" width="15.125" style="1" customWidth="1"/>
    <col min="15892" max="16132" width="8.875" style="1"/>
    <col min="16133" max="16133" width="4" style="1" customWidth="1"/>
    <col min="16134" max="16134" width="29.5" style="1" customWidth="1"/>
    <col min="16135" max="16135" width="39.375" style="1" customWidth="1"/>
    <col min="16136" max="16136" width="20.5" style="1" customWidth="1"/>
    <col min="16137" max="16137" width="8.875" style="1"/>
    <col min="16138" max="16138" width="9" style="1" customWidth="1"/>
    <col min="16139" max="16139" width="11.125" style="1" customWidth="1"/>
    <col min="16140" max="16140" width="10.625" style="1" customWidth="1"/>
    <col min="16141" max="16141" width="11.125" style="1" customWidth="1"/>
    <col min="16142" max="16142" width="10.375" style="1" customWidth="1"/>
    <col min="16143" max="16143" width="11.375" style="1" customWidth="1"/>
    <col min="16144" max="16144" width="18" style="1" customWidth="1"/>
    <col min="16145" max="16145" width="15.875" style="1" customWidth="1"/>
    <col min="16146" max="16146" width="17.125" style="1" customWidth="1"/>
    <col min="16147" max="16147" width="15.125" style="1" customWidth="1"/>
    <col min="16148" max="16384" width="8.875" style="1"/>
  </cols>
  <sheetData>
    <row r="1" spans="1:81" x14ac:dyDescent="0.2">
      <c r="A1" s="232" t="s">
        <v>65</v>
      </c>
      <c r="B1" s="232"/>
      <c r="C1" s="232"/>
      <c r="D1" s="232"/>
      <c r="E1" s="232"/>
      <c r="F1" s="232"/>
      <c r="G1" s="232"/>
      <c r="H1" s="232"/>
      <c r="I1" s="232"/>
      <c r="J1" s="232"/>
      <c r="K1" s="232"/>
      <c r="L1" s="232"/>
      <c r="M1" s="232"/>
      <c r="N1" s="232"/>
      <c r="O1" s="232"/>
      <c r="P1" s="232"/>
      <c r="Q1" s="232"/>
      <c r="R1" s="232"/>
      <c r="S1" s="232"/>
    </row>
    <row r="2" spans="1:81" x14ac:dyDescent="0.2">
      <c r="A2" s="233" t="s">
        <v>253</v>
      </c>
      <c r="B2" s="233"/>
      <c r="C2" s="233"/>
      <c r="D2" s="233"/>
      <c r="E2" s="233"/>
      <c r="F2" s="233"/>
      <c r="G2" s="233"/>
      <c r="H2" s="233"/>
      <c r="I2" s="233"/>
      <c r="J2" s="233"/>
      <c r="K2" s="233"/>
      <c r="L2" s="233"/>
      <c r="M2" s="233"/>
      <c r="N2" s="233"/>
      <c r="O2" s="233"/>
      <c r="P2" s="233"/>
      <c r="Q2" s="233"/>
      <c r="R2" s="233"/>
      <c r="S2" s="233"/>
    </row>
    <row r="3" spans="1:81" x14ac:dyDescent="0.2">
      <c r="A3" s="233" t="s">
        <v>267</v>
      </c>
      <c r="B3" s="233"/>
      <c r="C3" s="233"/>
      <c r="D3" s="233"/>
      <c r="E3" s="233"/>
      <c r="F3" s="233"/>
      <c r="G3" s="233"/>
      <c r="H3" s="233"/>
      <c r="I3" s="233"/>
      <c r="J3" s="233"/>
      <c r="K3" s="233"/>
      <c r="L3" s="233"/>
      <c r="M3" s="233"/>
      <c r="N3" s="233"/>
      <c r="O3" s="233"/>
      <c r="P3" s="233"/>
      <c r="Q3" s="233"/>
      <c r="R3" s="233"/>
      <c r="S3" s="233"/>
    </row>
    <row r="4" spans="1:81" x14ac:dyDescent="0.2">
      <c r="A4" s="2"/>
      <c r="B4" s="2"/>
      <c r="C4" s="2"/>
      <c r="D4" s="2"/>
      <c r="E4" s="2"/>
      <c r="F4" s="2"/>
      <c r="G4" s="2"/>
      <c r="H4" s="2"/>
      <c r="I4" s="2"/>
      <c r="J4" s="2"/>
      <c r="K4" s="2"/>
      <c r="L4" s="2"/>
      <c r="M4" s="2"/>
      <c r="N4" s="2"/>
      <c r="O4" s="2"/>
      <c r="P4" s="2"/>
      <c r="Q4" s="2"/>
      <c r="R4" s="2"/>
      <c r="S4" s="2"/>
    </row>
    <row r="5" spans="1:81" ht="28.35" customHeight="1" x14ac:dyDescent="0.2">
      <c r="A5" s="208" t="s">
        <v>0</v>
      </c>
      <c r="B5" s="234" t="s">
        <v>1</v>
      </c>
      <c r="C5" s="234" t="s">
        <v>2</v>
      </c>
      <c r="D5" s="234" t="s">
        <v>3</v>
      </c>
      <c r="E5" s="211" t="s">
        <v>4</v>
      </c>
      <c r="F5" s="209" t="s">
        <v>67</v>
      </c>
      <c r="G5" s="209" t="s">
        <v>64</v>
      </c>
      <c r="H5" s="209" t="s">
        <v>5</v>
      </c>
      <c r="I5" s="209" t="s">
        <v>6</v>
      </c>
      <c r="J5" s="227" t="s">
        <v>7</v>
      </c>
      <c r="K5" s="208" t="s">
        <v>8</v>
      </c>
      <c r="L5" s="208"/>
      <c r="M5" s="229" t="s">
        <v>9</v>
      </c>
      <c r="N5" s="230"/>
      <c r="O5" s="230"/>
      <c r="P5" s="231"/>
      <c r="Q5" s="217" t="s">
        <v>10</v>
      </c>
      <c r="R5" s="218"/>
      <c r="S5" s="208" t="s">
        <v>11</v>
      </c>
      <c r="T5" s="209" t="s">
        <v>62</v>
      </c>
      <c r="U5" s="209" t="s">
        <v>147</v>
      </c>
    </row>
    <row r="6" spans="1:81" ht="21.75" customHeight="1" x14ac:dyDescent="0.2">
      <c r="A6" s="234"/>
      <c r="B6" s="235"/>
      <c r="C6" s="235"/>
      <c r="D6" s="235"/>
      <c r="E6" s="236"/>
      <c r="F6" s="209"/>
      <c r="G6" s="209"/>
      <c r="H6" s="209"/>
      <c r="I6" s="209"/>
      <c r="J6" s="227"/>
      <c r="K6" s="76" t="s">
        <v>12</v>
      </c>
      <c r="L6" s="77" t="s">
        <v>13</v>
      </c>
      <c r="M6" s="210" t="s">
        <v>12</v>
      </c>
      <c r="N6" s="211"/>
      <c r="O6" s="212" t="s">
        <v>13</v>
      </c>
      <c r="P6" s="213"/>
      <c r="Q6" s="219"/>
      <c r="R6" s="220"/>
      <c r="S6" s="208"/>
      <c r="T6" s="209"/>
      <c r="U6" s="209"/>
    </row>
    <row r="7" spans="1:81" ht="178.5" customHeight="1" x14ac:dyDescent="0.2">
      <c r="A7" s="183">
        <v>1</v>
      </c>
      <c r="B7" s="10" t="s">
        <v>14</v>
      </c>
      <c r="C7" s="184" t="s">
        <v>66</v>
      </c>
      <c r="D7" s="185" t="s">
        <v>178</v>
      </c>
      <c r="E7" s="185" t="s">
        <v>179</v>
      </c>
      <c r="F7" s="100" t="s">
        <v>68</v>
      </c>
      <c r="G7" s="108" t="s">
        <v>69</v>
      </c>
      <c r="H7" s="101" t="s">
        <v>15</v>
      </c>
      <c r="I7" s="101">
        <v>100</v>
      </c>
      <c r="J7" s="103">
        <v>9499032136</v>
      </c>
      <c r="K7" s="101">
        <v>100</v>
      </c>
      <c r="L7" s="103">
        <v>9532654958</v>
      </c>
      <c r="M7" s="124">
        <f t="shared" ref="M7:M22" si="0">K7/I7*100</f>
        <v>100</v>
      </c>
      <c r="N7" s="125" t="s">
        <v>16</v>
      </c>
      <c r="O7" s="106">
        <f t="shared" ref="O7:O46" si="1">L7/J7*100</f>
        <v>100.35396050375043</v>
      </c>
      <c r="P7" s="122" t="s">
        <v>16</v>
      </c>
      <c r="Q7" s="119">
        <f>M7-O7</f>
        <v>-0.35396050375042876</v>
      </c>
      <c r="R7" s="126" t="s">
        <v>16</v>
      </c>
      <c r="S7" s="107" t="s">
        <v>146</v>
      </c>
      <c r="T7" s="108" t="s">
        <v>149</v>
      </c>
      <c r="U7" s="127" t="s">
        <v>148</v>
      </c>
    </row>
    <row r="8" spans="1:81" ht="78.75" customHeight="1" x14ac:dyDescent="0.2">
      <c r="A8" s="183"/>
      <c r="B8" s="10"/>
      <c r="C8" s="184"/>
      <c r="D8" s="185"/>
      <c r="E8" s="185"/>
      <c r="F8" s="30" t="s">
        <v>70</v>
      </c>
      <c r="G8" s="30" t="s">
        <v>71</v>
      </c>
      <c r="H8" s="31" t="s">
        <v>72</v>
      </c>
      <c r="I8" s="31">
        <v>100</v>
      </c>
      <c r="J8" s="32">
        <f>J9+J10</f>
        <v>13100000</v>
      </c>
      <c r="K8" s="31">
        <v>100</v>
      </c>
      <c r="L8" s="32">
        <f>L9+L10</f>
        <v>13100000</v>
      </c>
      <c r="M8" s="33">
        <f t="shared" si="0"/>
        <v>100</v>
      </c>
      <c r="N8" s="34" t="s">
        <v>16</v>
      </c>
      <c r="O8" s="78">
        <f t="shared" si="1"/>
        <v>100</v>
      </c>
      <c r="P8" s="35" t="s">
        <v>16</v>
      </c>
      <c r="Q8" s="79">
        <f t="shared" ref="Q8:Q46" si="2">M8-O8</f>
        <v>0</v>
      </c>
      <c r="R8" s="36" t="s">
        <v>16</v>
      </c>
      <c r="S8" s="214" t="s">
        <v>40</v>
      </c>
      <c r="T8" s="214" t="s">
        <v>58</v>
      </c>
      <c r="U8" s="214" t="s">
        <v>41</v>
      </c>
    </row>
    <row r="9" spans="1:81" ht="87.75" customHeight="1" x14ac:dyDescent="0.2">
      <c r="A9" s="183"/>
      <c r="B9" s="10"/>
      <c r="C9" s="184"/>
      <c r="D9" s="185"/>
      <c r="E9" s="185"/>
      <c r="F9" s="83" t="s">
        <v>73</v>
      </c>
      <c r="G9" s="83" t="s">
        <v>180</v>
      </c>
      <c r="H9" s="28" t="s">
        <v>74</v>
      </c>
      <c r="I9" s="28">
        <v>7</v>
      </c>
      <c r="J9" s="11">
        <v>4700000</v>
      </c>
      <c r="K9" s="28">
        <v>7</v>
      </c>
      <c r="L9" s="11">
        <v>4700000</v>
      </c>
      <c r="M9" s="12">
        <f t="shared" si="0"/>
        <v>100</v>
      </c>
      <c r="N9" s="13" t="s">
        <v>16</v>
      </c>
      <c r="O9" s="80">
        <f t="shared" si="1"/>
        <v>100</v>
      </c>
      <c r="P9" s="13" t="s">
        <v>16</v>
      </c>
      <c r="Q9" s="81">
        <f t="shared" si="2"/>
        <v>0</v>
      </c>
      <c r="R9" s="84" t="s">
        <v>16</v>
      </c>
      <c r="S9" s="215"/>
      <c r="T9" s="215"/>
      <c r="U9" s="215"/>
    </row>
    <row r="10" spans="1:81" ht="114" customHeight="1" x14ac:dyDescent="0.2">
      <c r="A10" s="183"/>
      <c r="B10" s="10"/>
      <c r="C10" s="184"/>
      <c r="D10" s="185"/>
      <c r="E10" s="185"/>
      <c r="F10" s="10" t="s">
        <v>228</v>
      </c>
      <c r="G10" s="10" t="s">
        <v>75</v>
      </c>
      <c r="H10" s="28" t="s">
        <v>39</v>
      </c>
      <c r="I10" s="28">
        <v>1</v>
      </c>
      <c r="J10" s="11">
        <v>8400000</v>
      </c>
      <c r="K10" s="28">
        <v>1</v>
      </c>
      <c r="L10" s="11">
        <v>8400000</v>
      </c>
      <c r="M10" s="12">
        <f t="shared" si="0"/>
        <v>100</v>
      </c>
      <c r="N10" s="13" t="s">
        <v>16</v>
      </c>
      <c r="O10" s="80">
        <f t="shared" si="1"/>
        <v>100</v>
      </c>
      <c r="P10" s="13" t="s">
        <v>16</v>
      </c>
      <c r="Q10" s="81">
        <f t="shared" si="2"/>
        <v>0</v>
      </c>
      <c r="R10" s="82" t="s">
        <v>16</v>
      </c>
      <c r="S10" s="216"/>
      <c r="T10" s="216"/>
      <c r="U10" s="216"/>
    </row>
    <row r="11" spans="1:81" ht="186" customHeight="1" x14ac:dyDescent="0.2">
      <c r="A11" s="183"/>
      <c r="B11" s="10"/>
      <c r="C11" s="184"/>
      <c r="D11" s="185"/>
      <c r="E11" s="185"/>
      <c r="F11" s="30" t="s">
        <v>77</v>
      </c>
      <c r="G11" s="30" t="s">
        <v>78</v>
      </c>
      <c r="H11" s="31" t="s">
        <v>15</v>
      </c>
      <c r="I11" s="157">
        <v>1</v>
      </c>
      <c r="J11" s="172">
        <v>5000000</v>
      </c>
      <c r="K11" s="31">
        <v>1</v>
      </c>
      <c r="L11" s="172">
        <v>5000000</v>
      </c>
      <c r="M11" s="33">
        <f t="shared" si="0"/>
        <v>100</v>
      </c>
      <c r="N11" s="159" t="s">
        <v>16</v>
      </c>
      <c r="O11" s="78">
        <f t="shared" si="1"/>
        <v>100</v>
      </c>
      <c r="P11" s="35" t="s">
        <v>16</v>
      </c>
      <c r="Q11" s="222" t="s">
        <v>179</v>
      </c>
      <c r="R11" s="223"/>
      <c r="S11" s="204" t="s">
        <v>254</v>
      </c>
      <c r="T11" s="214" t="s">
        <v>171</v>
      </c>
      <c r="U11" s="204" t="s">
        <v>170</v>
      </c>
    </row>
    <row r="12" spans="1:81" ht="101.25" customHeight="1" x14ac:dyDescent="0.2">
      <c r="A12" s="183"/>
      <c r="B12" s="10"/>
      <c r="C12" s="184"/>
      <c r="D12" s="185"/>
      <c r="E12" s="185"/>
      <c r="F12" s="10" t="s">
        <v>81</v>
      </c>
      <c r="G12" s="10" t="s">
        <v>82</v>
      </c>
      <c r="H12" s="28" t="s">
        <v>83</v>
      </c>
      <c r="I12" s="156">
        <v>1</v>
      </c>
      <c r="J12" s="181">
        <v>5000000</v>
      </c>
      <c r="K12" s="156">
        <v>1</v>
      </c>
      <c r="L12" s="181">
        <v>5000000</v>
      </c>
      <c r="M12" s="12">
        <f t="shared" si="0"/>
        <v>100</v>
      </c>
      <c r="N12" s="160" t="s">
        <v>179</v>
      </c>
      <c r="O12" s="161" t="s">
        <v>179</v>
      </c>
      <c r="P12" s="160" t="s">
        <v>179</v>
      </c>
      <c r="Q12" s="228" t="s">
        <v>179</v>
      </c>
      <c r="R12" s="207"/>
      <c r="S12" s="221"/>
      <c r="T12" s="216"/>
      <c r="U12" s="221"/>
    </row>
    <row r="13" spans="1:81" ht="94.5" customHeight="1" x14ac:dyDescent="0.2">
      <c r="A13" s="183"/>
      <c r="B13" s="10"/>
      <c r="C13" s="184"/>
      <c r="D13" s="185"/>
      <c r="E13" s="185"/>
      <c r="F13" s="38" t="s">
        <v>79</v>
      </c>
      <c r="G13" s="30" t="s">
        <v>80</v>
      </c>
      <c r="H13" s="31" t="s">
        <v>15</v>
      </c>
      <c r="I13" s="31">
        <v>100</v>
      </c>
      <c r="J13" s="32">
        <f>SUM(J14:J18)</f>
        <v>138429950</v>
      </c>
      <c r="K13" s="31">
        <v>100</v>
      </c>
      <c r="L13" s="32">
        <f>SUM(L14:L18)</f>
        <v>115015310</v>
      </c>
      <c r="M13" s="33">
        <f t="shared" si="0"/>
        <v>100</v>
      </c>
      <c r="N13" s="35" t="s">
        <v>16</v>
      </c>
      <c r="O13" s="78">
        <f t="shared" si="1"/>
        <v>83.085567826904509</v>
      </c>
      <c r="P13" s="35" t="s">
        <v>16</v>
      </c>
      <c r="Q13" s="79">
        <f t="shared" si="2"/>
        <v>16.914432173095491</v>
      </c>
      <c r="R13" s="36" t="s">
        <v>16</v>
      </c>
      <c r="S13" s="37" t="s">
        <v>166</v>
      </c>
      <c r="T13" s="30" t="s">
        <v>168</v>
      </c>
      <c r="U13" s="37" t="s">
        <v>167</v>
      </c>
    </row>
    <row r="14" spans="1:81" ht="129" customHeight="1" x14ac:dyDescent="0.2">
      <c r="A14" s="183"/>
      <c r="B14" s="10"/>
      <c r="C14" s="184"/>
      <c r="D14" s="185"/>
      <c r="E14" s="185"/>
      <c r="F14" s="17" t="s">
        <v>84</v>
      </c>
      <c r="G14" s="18" t="s">
        <v>93</v>
      </c>
      <c r="H14" s="29" t="s">
        <v>74</v>
      </c>
      <c r="I14" s="29">
        <v>12</v>
      </c>
      <c r="J14" s="19">
        <v>29241190</v>
      </c>
      <c r="K14" s="28">
        <v>12</v>
      </c>
      <c r="L14" s="19">
        <v>28992740</v>
      </c>
      <c r="M14" s="88">
        <f t="shared" si="0"/>
        <v>100</v>
      </c>
      <c r="N14" s="13" t="s">
        <v>16</v>
      </c>
      <c r="O14" s="80">
        <f t="shared" si="1"/>
        <v>99.150342376626938</v>
      </c>
      <c r="P14" s="13" t="s">
        <v>16</v>
      </c>
      <c r="Q14" s="81">
        <f t="shared" si="2"/>
        <v>0.84965762337306217</v>
      </c>
      <c r="R14" s="82" t="s">
        <v>16</v>
      </c>
      <c r="S14" s="14" t="s">
        <v>28</v>
      </c>
      <c r="T14" s="10" t="s">
        <v>56</v>
      </c>
      <c r="U14" s="14" t="s">
        <v>55</v>
      </c>
    </row>
    <row r="15" spans="1:81" s="3" customFormat="1" ht="129.75" customHeight="1" x14ac:dyDescent="0.2">
      <c r="A15" s="183"/>
      <c r="B15" s="10"/>
      <c r="C15" s="184"/>
      <c r="D15" s="185"/>
      <c r="E15" s="185"/>
      <c r="F15" s="21" t="s">
        <v>85</v>
      </c>
      <c r="G15" s="10" t="s">
        <v>92</v>
      </c>
      <c r="H15" s="29" t="s">
        <v>74</v>
      </c>
      <c r="I15" s="28">
        <v>12</v>
      </c>
      <c r="J15" s="11">
        <v>47329510</v>
      </c>
      <c r="K15" s="28">
        <v>12</v>
      </c>
      <c r="L15" s="11">
        <v>47002670</v>
      </c>
      <c r="M15" s="12">
        <f t="shared" si="0"/>
        <v>100</v>
      </c>
      <c r="N15" s="89" t="s">
        <v>16</v>
      </c>
      <c r="O15" s="80">
        <f t="shared" si="1"/>
        <v>99.309437177777667</v>
      </c>
      <c r="P15" s="89" t="s">
        <v>16</v>
      </c>
      <c r="Q15" s="81">
        <f t="shared" si="2"/>
        <v>0.69056282222233278</v>
      </c>
      <c r="R15" s="82" t="s">
        <v>16</v>
      </c>
      <c r="S15" s="15" t="s">
        <v>172</v>
      </c>
      <c r="T15" s="10" t="s">
        <v>177</v>
      </c>
      <c r="U15" s="15" t="s">
        <v>173</v>
      </c>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row>
    <row r="16" spans="1:81" ht="94.5" customHeight="1" x14ac:dyDescent="0.2">
      <c r="A16" s="183"/>
      <c r="B16" s="10"/>
      <c r="C16" s="184"/>
      <c r="D16" s="185"/>
      <c r="E16" s="185"/>
      <c r="F16" s="22" t="s">
        <v>86</v>
      </c>
      <c r="G16" s="23" t="s">
        <v>91</v>
      </c>
      <c r="H16" s="29" t="s">
        <v>74</v>
      </c>
      <c r="I16" s="28">
        <v>12</v>
      </c>
      <c r="J16" s="24">
        <v>5225250</v>
      </c>
      <c r="K16" s="28">
        <v>12</v>
      </c>
      <c r="L16" s="24">
        <v>4689900</v>
      </c>
      <c r="M16" s="91">
        <f t="shared" si="0"/>
        <v>100</v>
      </c>
      <c r="N16" s="92" t="s">
        <v>16</v>
      </c>
      <c r="O16" s="80">
        <f t="shared" si="1"/>
        <v>89.754557198220184</v>
      </c>
      <c r="P16" s="92" t="s">
        <v>16</v>
      </c>
      <c r="Q16" s="81">
        <f t="shared" si="2"/>
        <v>10.245442801779816</v>
      </c>
      <c r="R16" s="82" t="s">
        <v>16</v>
      </c>
      <c r="S16" s="25" t="s">
        <v>174</v>
      </c>
      <c r="T16" s="10" t="s">
        <v>176</v>
      </c>
      <c r="U16" s="10" t="s">
        <v>175</v>
      </c>
    </row>
    <row r="17" spans="1:81" ht="128.25" customHeight="1" x14ac:dyDescent="0.2">
      <c r="A17" s="183"/>
      <c r="B17" s="10"/>
      <c r="C17" s="184"/>
      <c r="D17" s="185"/>
      <c r="E17" s="185"/>
      <c r="F17" s="21" t="s">
        <v>87</v>
      </c>
      <c r="G17" s="10" t="s">
        <v>90</v>
      </c>
      <c r="H17" s="29" t="s">
        <v>74</v>
      </c>
      <c r="I17" s="28">
        <v>12</v>
      </c>
      <c r="J17" s="11">
        <v>3600000</v>
      </c>
      <c r="K17" s="28">
        <v>12</v>
      </c>
      <c r="L17" s="11">
        <v>3600000</v>
      </c>
      <c r="M17" s="12">
        <f t="shared" si="0"/>
        <v>100</v>
      </c>
      <c r="N17" s="13" t="s">
        <v>16</v>
      </c>
      <c r="O17" s="80">
        <f t="shared" si="1"/>
        <v>100</v>
      </c>
      <c r="P17" s="94" t="s">
        <v>16</v>
      </c>
      <c r="Q17" s="81">
        <f t="shared" si="2"/>
        <v>0</v>
      </c>
      <c r="R17" s="82" t="s">
        <v>16</v>
      </c>
      <c r="S17" s="14" t="s">
        <v>23</v>
      </c>
      <c r="T17" s="10" t="s">
        <v>54</v>
      </c>
      <c r="U17" s="14" t="s">
        <v>24</v>
      </c>
    </row>
    <row r="18" spans="1:81" ht="225" customHeight="1" x14ac:dyDescent="0.2">
      <c r="A18" s="183"/>
      <c r="B18" s="10"/>
      <c r="C18" s="184"/>
      <c r="D18" s="185"/>
      <c r="E18" s="185"/>
      <c r="F18" s="21" t="s">
        <v>88</v>
      </c>
      <c r="G18" s="10" t="s">
        <v>89</v>
      </c>
      <c r="H18" s="28" t="s">
        <v>94</v>
      </c>
      <c r="I18" s="137">
        <v>150</v>
      </c>
      <c r="J18" s="11">
        <v>53034000</v>
      </c>
      <c r="K18" s="28">
        <v>150</v>
      </c>
      <c r="L18" s="11">
        <v>30730000</v>
      </c>
      <c r="M18" s="12">
        <f t="shared" si="0"/>
        <v>100</v>
      </c>
      <c r="N18" s="13" t="s">
        <v>16</v>
      </c>
      <c r="O18" s="80">
        <f t="shared" si="1"/>
        <v>57.943960478183811</v>
      </c>
      <c r="P18" s="13" t="s">
        <v>16</v>
      </c>
      <c r="Q18" s="81">
        <f t="shared" si="2"/>
        <v>42.056039521816189</v>
      </c>
      <c r="R18" s="82" t="s">
        <v>16</v>
      </c>
      <c r="S18" s="14" t="s">
        <v>25</v>
      </c>
      <c r="T18" s="10" t="s">
        <v>61</v>
      </c>
      <c r="U18" s="14" t="s">
        <v>26</v>
      </c>
    </row>
    <row r="19" spans="1:81" ht="136.5" customHeight="1" x14ac:dyDescent="0.2">
      <c r="A19" s="183"/>
      <c r="B19" s="10"/>
      <c r="C19" s="184"/>
      <c r="D19" s="185"/>
      <c r="E19" s="185"/>
      <c r="F19" s="30" t="s">
        <v>76</v>
      </c>
      <c r="G19" s="30" t="s">
        <v>95</v>
      </c>
      <c r="H19" s="31" t="s">
        <v>15</v>
      </c>
      <c r="I19" s="31">
        <v>100</v>
      </c>
      <c r="J19" s="32">
        <f>J20</f>
        <v>9062893479</v>
      </c>
      <c r="K19" s="31">
        <v>100</v>
      </c>
      <c r="L19" s="32">
        <f>L20</f>
        <v>9108583094</v>
      </c>
      <c r="M19" s="33">
        <f t="shared" si="0"/>
        <v>100</v>
      </c>
      <c r="N19" s="35" t="s">
        <v>16</v>
      </c>
      <c r="O19" s="78">
        <f t="shared" si="1"/>
        <v>100.50413938005416</v>
      </c>
      <c r="P19" s="35" t="s">
        <v>16</v>
      </c>
      <c r="Q19" s="79">
        <f t="shared" si="2"/>
        <v>-0.50413938005415559</v>
      </c>
      <c r="R19" s="36" t="s">
        <v>16</v>
      </c>
      <c r="S19" s="214" t="s">
        <v>163</v>
      </c>
      <c r="T19" s="214" t="s">
        <v>165</v>
      </c>
      <c r="U19" s="214" t="s">
        <v>164</v>
      </c>
    </row>
    <row r="20" spans="1:81" ht="141" customHeight="1" x14ac:dyDescent="0.2">
      <c r="A20" s="183"/>
      <c r="B20" s="10"/>
      <c r="C20" s="184"/>
      <c r="D20" s="185"/>
      <c r="E20" s="185"/>
      <c r="F20" s="10" t="s">
        <v>96</v>
      </c>
      <c r="G20" s="10" t="s">
        <v>150</v>
      </c>
      <c r="H20" s="28" t="s">
        <v>74</v>
      </c>
      <c r="I20" s="28">
        <v>12</v>
      </c>
      <c r="J20" s="40">
        <v>9062893479</v>
      </c>
      <c r="K20" s="28">
        <v>12</v>
      </c>
      <c r="L20" s="40">
        <v>9108583094</v>
      </c>
      <c r="M20" s="12">
        <f t="shared" si="0"/>
        <v>100</v>
      </c>
      <c r="N20" s="13" t="s">
        <v>16</v>
      </c>
      <c r="O20" s="80">
        <f t="shared" si="1"/>
        <v>100.50413938005416</v>
      </c>
      <c r="P20" s="13" t="s">
        <v>16</v>
      </c>
      <c r="Q20" s="81">
        <f t="shared" si="2"/>
        <v>-0.50413938005415559</v>
      </c>
      <c r="R20" s="82" t="s">
        <v>16</v>
      </c>
      <c r="S20" s="216"/>
      <c r="T20" s="216"/>
      <c r="U20" s="216"/>
    </row>
    <row r="21" spans="1:81" ht="118.5" customHeight="1" x14ac:dyDescent="0.2">
      <c r="A21" s="183"/>
      <c r="B21" s="10"/>
      <c r="C21" s="184"/>
      <c r="D21" s="185"/>
      <c r="E21" s="185"/>
      <c r="F21" s="30" t="s">
        <v>97</v>
      </c>
      <c r="G21" s="30" t="s">
        <v>98</v>
      </c>
      <c r="H21" s="31" t="s">
        <v>15</v>
      </c>
      <c r="I21" s="31">
        <v>100</v>
      </c>
      <c r="J21" s="32">
        <f>SUM(J22:J23)</f>
        <v>41018000</v>
      </c>
      <c r="K21" s="31">
        <v>100</v>
      </c>
      <c r="L21" s="32">
        <f>SUM(L22:L23)</f>
        <v>36418000</v>
      </c>
      <c r="M21" s="33">
        <f t="shared" si="0"/>
        <v>100</v>
      </c>
      <c r="N21" s="35" t="s">
        <v>16</v>
      </c>
      <c r="O21" s="78">
        <f t="shared" si="1"/>
        <v>88.785411282851427</v>
      </c>
      <c r="P21" s="35" t="s">
        <v>16</v>
      </c>
      <c r="Q21" s="79">
        <f t="shared" si="2"/>
        <v>11.214588717148573</v>
      </c>
      <c r="R21" s="43" t="s">
        <v>16</v>
      </c>
      <c r="S21" s="86" t="s">
        <v>29</v>
      </c>
      <c r="T21" s="30" t="s">
        <v>57</v>
      </c>
      <c r="U21" s="37" t="s">
        <v>30</v>
      </c>
    </row>
    <row r="22" spans="1:81" ht="111" customHeight="1" x14ac:dyDescent="0.2">
      <c r="A22" s="183"/>
      <c r="B22" s="10"/>
      <c r="C22" s="184"/>
      <c r="D22" s="185"/>
      <c r="E22" s="185"/>
      <c r="F22" s="10" t="s">
        <v>99</v>
      </c>
      <c r="G22" s="10" t="s">
        <v>101</v>
      </c>
      <c r="H22" s="28" t="s">
        <v>103</v>
      </c>
      <c r="I22" s="28">
        <v>8</v>
      </c>
      <c r="J22" s="11">
        <v>20587000</v>
      </c>
      <c r="K22" s="28">
        <v>8</v>
      </c>
      <c r="L22" s="11">
        <v>20587000</v>
      </c>
      <c r="M22" s="12">
        <f t="shared" si="0"/>
        <v>100</v>
      </c>
      <c r="N22" s="13" t="s">
        <v>16</v>
      </c>
      <c r="O22" s="80">
        <f t="shared" si="1"/>
        <v>100</v>
      </c>
      <c r="P22" s="13" t="s">
        <v>16</v>
      </c>
      <c r="Q22" s="206" t="s">
        <v>22</v>
      </c>
      <c r="R22" s="207"/>
      <c r="S22" s="25" t="s">
        <v>33</v>
      </c>
      <c r="T22" s="10" t="s">
        <v>151</v>
      </c>
      <c r="U22" s="14" t="s">
        <v>34</v>
      </c>
    </row>
    <row r="23" spans="1:81" s="3" customFormat="1" ht="114" customHeight="1" x14ac:dyDescent="0.2">
      <c r="A23" s="183"/>
      <c r="B23" s="10"/>
      <c r="C23" s="184"/>
      <c r="D23" s="185"/>
      <c r="E23" s="185"/>
      <c r="F23" s="41" t="s">
        <v>100</v>
      </c>
      <c r="G23" s="41" t="s">
        <v>102</v>
      </c>
      <c r="H23" s="42" t="s">
        <v>103</v>
      </c>
      <c r="I23" s="28">
        <v>3</v>
      </c>
      <c r="J23" s="95">
        <v>20431000</v>
      </c>
      <c r="K23" s="42">
        <v>3</v>
      </c>
      <c r="L23" s="44">
        <v>15831000</v>
      </c>
      <c r="M23" s="45">
        <f>K23/I23*100</f>
        <v>100</v>
      </c>
      <c r="N23" s="46" t="s">
        <v>16</v>
      </c>
      <c r="O23" s="80">
        <f t="shared" si="1"/>
        <v>77.485194067838094</v>
      </c>
      <c r="P23" s="89" t="s">
        <v>16</v>
      </c>
      <c r="Q23" s="81">
        <f t="shared" si="2"/>
        <v>22.514805932161906</v>
      </c>
      <c r="R23" s="89" t="s">
        <v>16</v>
      </c>
      <c r="S23" s="20" t="s">
        <v>31</v>
      </c>
      <c r="T23" s="41" t="s">
        <v>57</v>
      </c>
      <c r="U23" s="20" t="s">
        <v>32</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row>
    <row r="24" spans="1:81" ht="115.5" customHeight="1" x14ac:dyDescent="0.2">
      <c r="A24" s="183"/>
      <c r="B24" s="10"/>
      <c r="C24" s="184"/>
      <c r="D24" s="185"/>
      <c r="E24" s="185"/>
      <c r="F24" s="48" t="s">
        <v>104</v>
      </c>
      <c r="G24" s="48" t="s">
        <v>105</v>
      </c>
      <c r="H24" s="49" t="s">
        <v>106</v>
      </c>
      <c r="I24" s="50">
        <v>1</v>
      </c>
      <c r="J24" s="68">
        <f>SUM(J25:J26)</f>
        <v>157267872</v>
      </c>
      <c r="K24" s="50">
        <v>1</v>
      </c>
      <c r="L24" s="52">
        <f>SUM(L25:L26)</f>
        <v>154858743</v>
      </c>
      <c r="M24" s="53">
        <f t="shared" ref="M24:M46" si="3">K24/I24*100</f>
        <v>100</v>
      </c>
      <c r="N24" s="54" t="s">
        <v>16</v>
      </c>
      <c r="O24" s="78">
        <f t="shared" si="1"/>
        <v>98.468136581640792</v>
      </c>
      <c r="P24" s="54" t="s">
        <v>16</v>
      </c>
      <c r="Q24" s="79">
        <f t="shared" si="2"/>
        <v>1.5318634183592081</v>
      </c>
      <c r="R24" s="54" t="s">
        <v>16</v>
      </c>
      <c r="S24" s="86" t="s">
        <v>17</v>
      </c>
      <c r="T24" s="30" t="s">
        <v>153</v>
      </c>
      <c r="U24" s="37" t="s">
        <v>18</v>
      </c>
    </row>
    <row r="25" spans="1:81" ht="87" customHeight="1" x14ac:dyDescent="0.2">
      <c r="A25" s="183"/>
      <c r="B25" s="10"/>
      <c r="C25" s="184"/>
      <c r="D25" s="185"/>
      <c r="E25" s="185"/>
      <c r="F25" s="41" t="s">
        <v>107</v>
      </c>
      <c r="G25" s="47" t="s">
        <v>108</v>
      </c>
      <c r="H25" s="42" t="s">
        <v>19</v>
      </c>
      <c r="I25" s="42">
        <v>12</v>
      </c>
      <c r="J25" s="40">
        <v>21935472</v>
      </c>
      <c r="K25" s="42">
        <v>12</v>
      </c>
      <c r="L25" s="44">
        <v>19527362</v>
      </c>
      <c r="M25" s="27">
        <f t="shared" si="3"/>
        <v>100</v>
      </c>
      <c r="N25" s="89" t="s">
        <v>16</v>
      </c>
      <c r="O25" s="80">
        <f t="shared" si="1"/>
        <v>89.021845529469346</v>
      </c>
      <c r="P25" s="89" t="s">
        <v>16</v>
      </c>
      <c r="Q25" s="81">
        <f t="shared" si="2"/>
        <v>10.978154470530654</v>
      </c>
      <c r="R25" s="89" t="s">
        <v>16</v>
      </c>
      <c r="S25" s="14" t="s">
        <v>48</v>
      </c>
      <c r="T25" s="15" t="s">
        <v>152</v>
      </c>
      <c r="U25" s="14" t="s">
        <v>49</v>
      </c>
    </row>
    <row r="26" spans="1:81" ht="90" customHeight="1" x14ac:dyDescent="0.2">
      <c r="A26" s="183"/>
      <c r="B26" s="10"/>
      <c r="C26" s="184"/>
      <c r="D26" s="185"/>
      <c r="E26" s="185"/>
      <c r="F26" s="41" t="s">
        <v>109</v>
      </c>
      <c r="G26" s="47" t="s">
        <v>110</v>
      </c>
      <c r="H26" s="42" t="s">
        <v>184</v>
      </c>
      <c r="I26" s="42">
        <v>12</v>
      </c>
      <c r="J26" s="40">
        <v>135332400</v>
      </c>
      <c r="K26" s="42">
        <v>12</v>
      </c>
      <c r="L26" s="40">
        <v>135331381</v>
      </c>
      <c r="M26" s="26">
        <f t="shared" si="3"/>
        <v>100</v>
      </c>
      <c r="N26" s="94" t="s">
        <v>16</v>
      </c>
      <c r="O26" s="80">
        <f t="shared" si="1"/>
        <v>99.999247039142148</v>
      </c>
      <c r="P26" s="94" t="s">
        <v>16</v>
      </c>
      <c r="Q26" s="81">
        <f t="shared" si="2"/>
        <v>7.5296085785225841E-4</v>
      </c>
      <c r="R26" s="94" t="s">
        <v>16</v>
      </c>
      <c r="S26" s="14" t="s">
        <v>21</v>
      </c>
      <c r="T26" s="10" t="s">
        <v>53</v>
      </c>
      <c r="U26" s="14" t="s">
        <v>50</v>
      </c>
    </row>
    <row r="27" spans="1:81" ht="65.25" customHeight="1" x14ac:dyDescent="0.2">
      <c r="A27" s="183"/>
      <c r="B27" s="10"/>
      <c r="C27" s="184"/>
      <c r="D27" s="185"/>
      <c r="E27" s="185"/>
      <c r="F27" s="30" t="s">
        <v>111</v>
      </c>
      <c r="G27" s="39" t="s">
        <v>112</v>
      </c>
      <c r="H27" s="31" t="s">
        <v>15</v>
      </c>
      <c r="I27" s="56">
        <v>1</v>
      </c>
      <c r="J27" s="32">
        <f>SUM(J28:J30)</f>
        <v>81322835</v>
      </c>
      <c r="K27" s="56">
        <v>1</v>
      </c>
      <c r="L27" s="57">
        <f>SUM(L28:L30)</f>
        <v>79669811</v>
      </c>
      <c r="M27" s="58">
        <f t="shared" si="3"/>
        <v>100</v>
      </c>
      <c r="N27" s="35" t="s">
        <v>16</v>
      </c>
      <c r="O27" s="78">
        <f t="shared" si="1"/>
        <v>97.967331070049397</v>
      </c>
      <c r="P27" s="35" t="s">
        <v>16</v>
      </c>
      <c r="Q27" s="79">
        <f t="shared" si="2"/>
        <v>2.0326689299506029</v>
      </c>
      <c r="R27" s="35" t="s">
        <v>16</v>
      </c>
      <c r="S27" s="86" t="s">
        <v>29</v>
      </c>
      <c r="T27" s="30" t="s">
        <v>57</v>
      </c>
      <c r="U27" s="37" t="s">
        <v>30</v>
      </c>
    </row>
    <row r="28" spans="1:81" ht="87.75" customHeight="1" x14ac:dyDescent="0.2">
      <c r="A28" s="183"/>
      <c r="B28" s="10"/>
      <c r="C28" s="184"/>
      <c r="D28" s="185"/>
      <c r="E28" s="185"/>
      <c r="F28" s="41" t="s">
        <v>113</v>
      </c>
      <c r="G28" s="47" t="s">
        <v>115</v>
      </c>
      <c r="H28" s="42" t="s">
        <v>103</v>
      </c>
      <c r="I28" s="42">
        <v>2</v>
      </c>
      <c r="J28" s="40">
        <v>70056835</v>
      </c>
      <c r="K28" s="42">
        <v>2</v>
      </c>
      <c r="L28" s="95">
        <v>68707611</v>
      </c>
      <c r="M28" s="96">
        <f t="shared" si="3"/>
        <v>100</v>
      </c>
      <c r="N28" s="13" t="s">
        <v>16</v>
      </c>
      <c r="O28" s="80">
        <f t="shared" si="1"/>
        <v>98.074100835414555</v>
      </c>
      <c r="P28" s="13" t="s">
        <v>16</v>
      </c>
      <c r="Q28" s="81">
        <f t="shared" si="2"/>
        <v>1.9258991645854451</v>
      </c>
      <c r="R28" s="13" t="s">
        <v>16</v>
      </c>
      <c r="S28" s="14" t="s">
        <v>37</v>
      </c>
      <c r="T28" s="10" t="s">
        <v>52</v>
      </c>
      <c r="U28" s="14" t="s">
        <v>38</v>
      </c>
    </row>
    <row r="29" spans="1:81" ht="87.75" customHeight="1" x14ac:dyDescent="0.2">
      <c r="A29" s="183"/>
      <c r="B29" s="10"/>
      <c r="C29" s="184"/>
      <c r="D29" s="185"/>
      <c r="E29" s="185"/>
      <c r="F29" s="60" t="s">
        <v>268</v>
      </c>
      <c r="G29" s="61" t="s">
        <v>269</v>
      </c>
      <c r="H29" s="62" t="s">
        <v>27</v>
      </c>
      <c r="I29" s="62">
        <v>12</v>
      </c>
      <c r="J29" s="67">
        <v>8700000</v>
      </c>
      <c r="K29" s="62">
        <v>12</v>
      </c>
      <c r="L29" s="97">
        <v>8396200</v>
      </c>
      <c r="M29" s="96">
        <f t="shared" si="3"/>
        <v>100</v>
      </c>
      <c r="N29" s="13" t="s">
        <v>16</v>
      </c>
      <c r="O29" s="80">
        <f t="shared" si="1"/>
        <v>96.508045977011491</v>
      </c>
      <c r="P29" s="13" t="s">
        <v>16</v>
      </c>
      <c r="Q29" s="81">
        <f t="shared" si="2"/>
        <v>3.4919540229885087</v>
      </c>
      <c r="R29" s="13" t="s">
        <v>16</v>
      </c>
      <c r="S29" s="14" t="s">
        <v>270</v>
      </c>
      <c r="T29" s="10" t="s">
        <v>271</v>
      </c>
      <c r="U29" s="14" t="s">
        <v>272</v>
      </c>
    </row>
    <row r="30" spans="1:81" ht="90.75" customHeight="1" x14ac:dyDescent="0.2">
      <c r="A30" s="183"/>
      <c r="B30" s="10"/>
      <c r="C30" s="184"/>
      <c r="D30" s="185"/>
      <c r="E30" s="185"/>
      <c r="F30" s="60" t="s">
        <v>114</v>
      </c>
      <c r="G30" s="61" t="s">
        <v>266</v>
      </c>
      <c r="H30" s="62" t="s">
        <v>27</v>
      </c>
      <c r="I30" s="66">
        <v>1</v>
      </c>
      <c r="J30" s="67">
        <v>2566000</v>
      </c>
      <c r="K30" s="66">
        <v>1</v>
      </c>
      <c r="L30" s="97">
        <v>2566000</v>
      </c>
      <c r="M30" s="96">
        <f t="shared" si="3"/>
        <v>100</v>
      </c>
      <c r="N30" s="13" t="s">
        <v>16</v>
      </c>
      <c r="O30" s="80">
        <f t="shared" si="1"/>
        <v>100</v>
      </c>
      <c r="P30" s="13" t="s">
        <v>16</v>
      </c>
      <c r="Q30" s="81">
        <f t="shared" si="2"/>
        <v>0</v>
      </c>
      <c r="R30" s="13" t="s">
        <v>16</v>
      </c>
      <c r="S30" s="14" t="s">
        <v>35</v>
      </c>
      <c r="T30" s="10" t="s">
        <v>51</v>
      </c>
      <c r="U30" s="14" t="s">
        <v>36</v>
      </c>
    </row>
    <row r="31" spans="1:81" s="3" customFormat="1" ht="169.5" customHeight="1" x14ac:dyDescent="0.2">
      <c r="A31" s="183">
        <v>2</v>
      </c>
      <c r="B31" s="10" t="s">
        <v>136</v>
      </c>
      <c r="C31" s="184" t="s">
        <v>137</v>
      </c>
      <c r="D31" s="186">
        <v>0.92</v>
      </c>
      <c r="E31" s="186">
        <v>1.1299999999999999</v>
      </c>
      <c r="F31" s="108" t="s">
        <v>116</v>
      </c>
      <c r="G31" s="100" t="s">
        <v>117</v>
      </c>
      <c r="H31" s="101" t="s">
        <v>15</v>
      </c>
      <c r="I31" s="102">
        <v>1</v>
      </c>
      <c r="J31" s="103">
        <f>J32</f>
        <v>20499550</v>
      </c>
      <c r="K31" s="102">
        <v>1</v>
      </c>
      <c r="L31" s="120">
        <f>L32</f>
        <v>20499550</v>
      </c>
      <c r="M31" s="121">
        <f t="shared" si="3"/>
        <v>100</v>
      </c>
      <c r="N31" s="122" t="s">
        <v>16</v>
      </c>
      <c r="O31" s="106">
        <f t="shared" si="1"/>
        <v>100</v>
      </c>
      <c r="P31" s="122" t="s">
        <v>16</v>
      </c>
      <c r="Q31" s="119">
        <f>M31-O31</f>
        <v>0</v>
      </c>
      <c r="R31" s="122" t="s">
        <v>16</v>
      </c>
      <c r="S31" s="111" t="s">
        <v>156</v>
      </c>
      <c r="T31" s="111" t="s">
        <v>154</v>
      </c>
      <c r="U31" s="123" t="s">
        <v>155</v>
      </c>
    </row>
    <row r="32" spans="1:81" ht="88.5" customHeight="1" x14ac:dyDescent="0.2">
      <c r="A32" s="183"/>
      <c r="B32" s="10"/>
      <c r="C32" s="184"/>
      <c r="D32" s="185"/>
      <c r="E32" s="185"/>
      <c r="F32" s="48" t="s">
        <v>118</v>
      </c>
      <c r="G32" s="55" t="s">
        <v>119</v>
      </c>
      <c r="H32" s="49" t="s">
        <v>106</v>
      </c>
      <c r="I32" s="50">
        <v>1</v>
      </c>
      <c r="J32" s="68">
        <f>J33</f>
        <v>20499550</v>
      </c>
      <c r="K32" s="50">
        <v>1</v>
      </c>
      <c r="L32" s="52">
        <f>L33</f>
        <v>20499550</v>
      </c>
      <c r="M32" s="53">
        <f t="shared" si="3"/>
        <v>100</v>
      </c>
      <c r="N32" s="54" t="s">
        <v>16</v>
      </c>
      <c r="O32" s="78">
        <f t="shared" si="1"/>
        <v>100</v>
      </c>
      <c r="P32" s="54" t="s">
        <v>16</v>
      </c>
      <c r="Q32" s="79">
        <f t="shared" si="2"/>
        <v>0</v>
      </c>
      <c r="R32" s="54" t="s">
        <v>16</v>
      </c>
      <c r="S32" s="214" t="s">
        <v>181</v>
      </c>
      <c r="T32" s="214" t="s">
        <v>182</v>
      </c>
      <c r="U32" s="204" t="s">
        <v>183</v>
      </c>
    </row>
    <row r="33" spans="1:81" ht="84.75" customHeight="1" x14ac:dyDescent="0.2">
      <c r="A33" s="183"/>
      <c r="B33" s="10"/>
      <c r="C33" s="184"/>
      <c r="D33" s="185"/>
      <c r="E33" s="185"/>
      <c r="F33" s="41" t="s">
        <v>120</v>
      </c>
      <c r="G33" s="47" t="s">
        <v>121</v>
      </c>
      <c r="H33" s="42" t="s">
        <v>39</v>
      </c>
      <c r="I33" s="42">
        <v>1</v>
      </c>
      <c r="J33" s="40">
        <v>20499550</v>
      </c>
      <c r="K33" s="42">
        <v>1</v>
      </c>
      <c r="L33" s="95">
        <v>20499550</v>
      </c>
      <c r="M33" s="27">
        <f t="shared" si="3"/>
        <v>100</v>
      </c>
      <c r="N33" s="13" t="s">
        <v>16</v>
      </c>
      <c r="O33" s="80">
        <f t="shared" si="1"/>
        <v>100</v>
      </c>
      <c r="P33" s="13" t="s">
        <v>16</v>
      </c>
      <c r="Q33" s="81">
        <f t="shared" si="2"/>
        <v>0</v>
      </c>
      <c r="R33" s="13" t="s">
        <v>16</v>
      </c>
      <c r="S33" s="216"/>
      <c r="T33" s="216"/>
      <c r="U33" s="221"/>
    </row>
    <row r="34" spans="1:81" ht="195" customHeight="1" x14ac:dyDescent="0.2">
      <c r="A34" s="166"/>
      <c r="B34" s="166"/>
      <c r="C34" s="166"/>
      <c r="D34" s="166"/>
      <c r="E34" s="165"/>
      <c r="F34" s="111" t="s">
        <v>122</v>
      </c>
      <c r="G34" s="111" t="s">
        <v>123</v>
      </c>
      <c r="H34" s="112" t="s">
        <v>15</v>
      </c>
      <c r="I34" s="113">
        <v>1</v>
      </c>
      <c r="J34" s="114">
        <v>164999730</v>
      </c>
      <c r="K34" s="113">
        <v>1</v>
      </c>
      <c r="L34" s="115">
        <v>164447860</v>
      </c>
      <c r="M34" s="116">
        <f t="shared" si="3"/>
        <v>100</v>
      </c>
      <c r="N34" s="117" t="s">
        <v>16</v>
      </c>
      <c r="O34" s="106">
        <f t="shared" si="1"/>
        <v>99.665532786023348</v>
      </c>
      <c r="P34" s="118" t="s">
        <v>16</v>
      </c>
      <c r="Q34" s="119">
        <f t="shared" si="2"/>
        <v>0.33446721397665158</v>
      </c>
      <c r="R34" s="117" t="s">
        <v>16</v>
      </c>
      <c r="S34" s="109" t="s">
        <v>158</v>
      </c>
      <c r="T34" s="110" t="s">
        <v>140</v>
      </c>
      <c r="U34" s="100" t="s">
        <v>159</v>
      </c>
    </row>
    <row r="35" spans="1:81" s="4" customFormat="1" ht="144" customHeight="1" x14ac:dyDescent="0.2">
      <c r="A35" s="183"/>
      <c r="B35" s="10"/>
      <c r="C35" s="184"/>
      <c r="D35" s="10"/>
      <c r="E35" s="10"/>
      <c r="F35" s="30" t="s">
        <v>124</v>
      </c>
      <c r="G35" s="39" t="s">
        <v>126</v>
      </c>
      <c r="H35" s="31" t="s">
        <v>15</v>
      </c>
      <c r="I35" s="56">
        <v>1</v>
      </c>
      <c r="J35" s="32">
        <f>J36</f>
        <v>15000000</v>
      </c>
      <c r="K35" s="56">
        <v>1</v>
      </c>
      <c r="L35" s="57">
        <f>L36</f>
        <v>15000000</v>
      </c>
      <c r="M35" s="58">
        <f t="shared" si="3"/>
        <v>100</v>
      </c>
      <c r="N35" s="35" t="s">
        <v>16</v>
      </c>
      <c r="O35" s="78">
        <f t="shared" si="1"/>
        <v>100</v>
      </c>
      <c r="P35" s="35" t="s">
        <v>16</v>
      </c>
      <c r="Q35" s="79">
        <f t="shared" si="2"/>
        <v>0</v>
      </c>
      <c r="R35" s="34" t="s">
        <v>16</v>
      </c>
      <c r="S35" s="131" t="s">
        <v>160</v>
      </c>
      <c r="T35" s="132" t="s">
        <v>162</v>
      </c>
      <c r="U35" s="39" t="s">
        <v>161</v>
      </c>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row>
    <row r="36" spans="1:81" ht="144" customHeight="1" x14ac:dyDescent="0.2">
      <c r="A36" s="183"/>
      <c r="B36" s="10"/>
      <c r="C36" s="184"/>
      <c r="D36" s="10"/>
      <c r="E36" s="10"/>
      <c r="F36" s="41" t="s">
        <v>125</v>
      </c>
      <c r="G36" s="47" t="s">
        <v>42</v>
      </c>
      <c r="H36" s="42" t="s">
        <v>39</v>
      </c>
      <c r="I36" s="42">
        <v>2</v>
      </c>
      <c r="J36" s="40">
        <v>15000000</v>
      </c>
      <c r="K36" s="42">
        <v>2</v>
      </c>
      <c r="L36" s="95">
        <v>15000000</v>
      </c>
      <c r="M36" s="96">
        <f t="shared" si="3"/>
        <v>100</v>
      </c>
      <c r="N36" s="13" t="s">
        <v>16</v>
      </c>
      <c r="O36" s="80">
        <f t="shared" si="1"/>
        <v>100</v>
      </c>
      <c r="P36" s="13" t="s">
        <v>16</v>
      </c>
      <c r="Q36" s="81">
        <f t="shared" si="2"/>
        <v>0</v>
      </c>
      <c r="R36" s="89" t="s">
        <v>16</v>
      </c>
      <c r="S36" s="14" t="s">
        <v>43</v>
      </c>
      <c r="T36" s="10" t="s">
        <v>63</v>
      </c>
      <c r="U36" s="25" t="s">
        <v>44</v>
      </c>
    </row>
    <row r="37" spans="1:81" ht="144" customHeight="1" x14ac:dyDescent="0.2">
      <c r="A37" s="183"/>
      <c r="B37" s="10"/>
      <c r="C37" s="184"/>
      <c r="D37" s="10"/>
      <c r="E37" s="10"/>
      <c r="F37" s="30" t="s">
        <v>127</v>
      </c>
      <c r="G37" s="39" t="s">
        <v>128</v>
      </c>
      <c r="H37" s="31" t="s">
        <v>106</v>
      </c>
      <c r="I37" s="31">
        <v>100</v>
      </c>
      <c r="J37" s="32">
        <f>SUM(J38:J39)</f>
        <v>149999730</v>
      </c>
      <c r="K37" s="31">
        <v>100</v>
      </c>
      <c r="L37" s="57">
        <f>SUM(L38:L39)</f>
        <v>149447860</v>
      </c>
      <c r="M37" s="59">
        <f t="shared" si="3"/>
        <v>100</v>
      </c>
      <c r="N37" s="35" t="s">
        <v>16</v>
      </c>
      <c r="O37" s="78">
        <f t="shared" si="1"/>
        <v>99.632086004421467</v>
      </c>
      <c r="P37" s="35" t="s">
        <v>16</v>
      </c>
      <c r="Q37" s="79">
        <f t="shared" si="2"/>
        <v>0.3679139955785331</v>
      </c>
      <c r="R37" s="54" t="s">
        <v>16</v>
      </c>
      <c r="S37" s="131" t="s">
        <v>138</v>
      </c>
      <c r="T37" s="132" t="s">
        <v>140</v>
      </c>
      <c r="U37" s="39" t="s">
        <v>139</v>
      </c>
    </row>
    <row r="38" spans="1:81" ht="144" customHeight="1" x14ac:dyDescent="0.2">
      <c r="A38" s="183"/>
      <c r="B38" s="10"/>
      <c r="C38" s="184"/>
      <c r="D38" s="10"/>
      <c r="E38" s="10"/>
      <c r="F38" s="41" t="s">
        <v>185</v>
      </c>
      <c r="G38" s="47" t="s">
        <v>129</v>
      </c>
      <c r="H38" s="42" t="s">
        <v>94</v>
      </c>
      <c r="I38" s="42">
        <v>1</v>
      </c>
      <c r="J38" s="40">
        <v>99799080</v>
      </c>
      <c r="K38" s="42">
        <v>1</v>
      </c>
      <c r="L38" s="44">
        <v>99799080</v>
      </c>
      <c r="M38" s="96">
        <f t="shared" si="3"/>
        <v>100</v>
      </c>
      <c r="N38" s="13" t="s">
        <v>16</v>
      </c>
      <c r="O38" s="80">
        <f t="shared" si="1"/>
        <v>100</v>
      </c>
      <c r="P38" s="13" t="s">
        <v>16</v>
      </c>
      <c r="Q38" s="81">
        <f t="shared" si="2"/>
        <v>0</v>
      </c>
      <c r="R38" s="89" t="s">
        <v>16</v>
      </c>
      <c r="S38" s="134" t="s">
        <v>46</v>
      </c>
      <c r="T38" s="10" t="s">
        <v>60</v>
      </c>
      <c r="U38" s="135" t="s">
        <v>59</v>
      </c>
    </row>
    <row r="39" spans="1:81" ht="144" customHeight="1" x14ac:dyDescent="0.2">
      <c r="A39" s="183"/>
      <c r="B39" s="10"/>
      <c r="C39" s="184"/>
      <c r="D39" s="10"/>
      <c r="E39" s="10"/>
      <c r="F39" s="41" t="s">
        <v>130</v>
      </c>
      <c r="G39" s="47" t="s">
        <v>131</v>
      </c>
      <c r="H39" s="42" t="s">
        <v>186</v>
      </c>
      <c r="I39" s="42">
        <v>1</v>
      </c>
      <c r="J39" s="40">
        <v>50200650</v>
      </c>
      <c r="K39" s="42">
        <v>1</v>
      </c>
      <c r="L39" s="44">
        <v>49648780</v>
      </c>
      <c r="M39" s="27">
        <f t="shared" si="3"/>
        <v>100</v>
      </c>
      <c r="N39" s="89" t="s">
        <v>16</v>
      </c>
      <c r="O39" s="80">
        <f t="shared" si="1"/>
        <v>98.900671604849734</v>
      </c>
      <c r="P39" s="89" t="s">
        <v>16</v>
      </c>
      <c r="Q39" s="81">
        <f t="shared" si="2"/>
        <v>1.0993283951502661</v>
      </c>
      <c r="R39" s="89" t="s">
        <v>16</v>
      </c>
      <c r="S39" s="99" t="s">
        <v>138</v>
      </c>
      <c r="T39" s="15" t="s">
        <v>140</v>
      </c>
      <c r="U39" s="83" t="s">
        <v>139</v>
      </c>
    </row>
    <row r="40" spans="1:81" ht="144" customHeight="1" x14ac:dyDescent="0.2">
      <c r="A40" s="183"/>
      <c r="B40" s="10"/>
      <c r="C40" s="184"/>
      <c r="D40" s="10"/>
      <c r="E40" s="10"/>
      <c r="F40" s="108" t="s">
        <v>132</v>
      </c>
      <c r="G40" s="100" t="s">
        <v>47</v>
      </c>
      <c r="H40" s="101" t="s">
        <v>15</v>
      </c>
      <c r="I40" s="102">
        <v>1</v>
      </c>
      <c r="J40" s="103">
        <v>27000000</v>
      </c>
      <c r="K40" s="102">
        <v>1</v>
      </c>
      <c r="L40" s="103">
        <v>27000000</v>
      </c>
      <c r="M40" s="104">
        <f t="shared" si="3"/>
        <v>100</v>
      </c>
      <c r="N40" s="105" t="s">
        <v>16</v>
      </c>
      <c r="O40" s="106">
        <f t="shared" si="1"/>
        <v>100</v>
      </c>
      <c r="P40" s="105" t="s">
        <v>16</v>
      </c>
      <c r="Q40" s="224" t="s">
        <v>22</v>
      </c>
      <c r="R40" s="225"/>
      <c r="S40" s="107" t="s">
        <v>157</v>
      </c>
      <c r="T40" s="100" t="s">
        <v>142</v>
      </c>
      <c r="U40" s="100" t="s">
        <v>141</v>
      </c>
    </row>
    <row r="41" spans="1:81" ht="48" x14ac:dyDescent="0.2">
      <c r="A41" s="183"/>
      <c r="B41" s="10"/>
      <c r="C41" s="184"/>
      <c r="D41" s="10"/>
      <c r="E41" s="10"/>
      <c r="F41" s="63" t="s">
        <v>133</v>
      </c>
      <c r="G41" s="64" t="s">
        <v>47</v>
      </c>
      <c r="H41" s="65" t="s">
        <v>15</v>
      </c>
      <c r="I41" s="56">
        <v>1</v>
      </c>
      <c r="J41" s="32">
        <v>27000000</v>
      </c>
      <c r="K41" s="56">
        <v>1</v>
      </c>
      <c r="L41" s="32">
        <v>27000000</v>
      </c>
      <c r="M41" s="59">
        <f t="shared" si="3"/>
        <v>100</v>
      </c>
      <c r="N41" s="35" t="s">
        <v>16</v>
      </c>
      <c r="O41" s="78">
        <f t="shared" si="1"/>
        <v>100</v>
      </c>
      <c r="P41" s="35" t="s">
        <v>16</v>
      </c>
      <c r="Q41" s="226" t="s">
        <v>22</v>
      </c>
      <c r="R41" s="223"/>
      <c r="S41" s="204" t="s">
        <v>143</v>
      </c>
      <c r="T41" s="204" t="s">
        <v>145</v>
      </c>
      <c r="U41" s="204" t="s">
        <v>144</v>
      </c>
    </row>
    <row r="42" spans="1:81" s="4" customFormat="1" ht="187.5" customHeight="1" x14ac:dyDescent="0.2">
      <c r="A42" s="183"/>
      <c r="B42" s="10"/>
      <c r="C42" s="184"/>
      <c r="D42" s="10"/>
      <c r="E42" s="10"/>
      <c r="F42" s="41" t="s">
        <v>134</v>
      </c>
      <c r="G42" s="47" t="s">
        <v>135</v>
      </c>
      <c r="H42" s="42" t="s">
        <v>20</v>
      </c>
      <c r="I42" s="42">
        <v>36</v>
      </c>
      <c r="J42" s="40">
        <v>27000000</v>
      </c>
      <c r="K42" s="42">
        <v>36</v>
      </c>
      <c r="L42" s="95">
        <v>27000000</v>
      </c>
      <c r="M42" s="27">
        <f t="shared" si="3"/>
        <v>100</v>
      </c>
      <c r="N42" s="89" t="s">
        <v>16</v>
      </c>
      <c r="O42" s="80">
        <f t="shared" si="1"/>
        <v>100</v>
      </c>
      <c r="P42" s="89" t="s">
        <v>16</v>
      </c>
      <c r="Q42" s="133">
        <f t="shared" si="2"/>
        <v>0</v>
      </c>
      <c r="R42" s="89" t="s">
        <v>16</v>
      </c>
      <c r="S42" s="221"/>
      <c r="T42" s="221"/>
      <c r="U42" s="22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row>
    <row r="43" spans="1:81" ht="144" customHeight="1" x14ac:dyDescent="0.2">
      <c r="A43" s="183"/>
      <c r="B43" s="10"/>
      <c r="C43" s="184"/>
      <c r="D43" s="10"/>
      <c r="E43" s="10"/>
      <c r="F43" s="108" t="s">
        <v>230</v>
      </c>
      <c r="G43" s="100" t="s">
        <v>236</v>
      </c>
      <c r="H43" s="101">
        <v>12</v>
      </c>
      <c r="I43" s="199">
        <v>14</v>
      </c>
      <c r="J43" s="103">
        <f>J44</f>
        <v>29400000</v>
      </c>
      <c r="K43" s="199">
        <v>14</v>
      </c>
      <c r="L43" s="103">
        <v>26250000</v>
      </c>
      <c r="M43" s="104">
        <f t="shared" si="3"/>
        <v>100</v>
      </c>
      <c r="N43" s="105" t="s">
        <v>16</v>
      </c>
      <c r="O43" s="106">
        <f t="shared" si="1"/>
        <v>89.285714285714292</v>
      </c>
      <c r="P43" s="105" t="s">
        <v>16</v>
      </c>
      <c r="Q43" s="119">
        <f t="shared" si="2"/>
        <v>10.714285714285708</v>
      </c>
      <c r="R43" s="105" t="s">
        <v>16</v>
      </c>
      <c r="S43" s="107" t="s">
        <v>239</v>
      </c>
      <c r="T43" s="100" t="s">
        <v>240</v>
      </c>
      <c r="U43" s="100" t="s">
        <v>241</v>
      </c>
    </row>
    <row r="44" spans="1:81" ht="120" customHeight="1" x14ac:dyDescent="0.2">
      <c r="A44" s="183"/>
      <c r="B44" s="10"/>
      <c r="C44" s="184"/>
      <c r="D44" s="10"/>
      <c r="E44" s="10"/>
      <c r="F44" s="30" t="s">
        <v>237</v>
      </c>
      <c r="G44" s="64" t="s">
        <v>238</v>
      </c>
      <c r="H44" s="65">
        <v>12</v>
      </c>
      <c r="I44" s="198">
        <v>14</v>
      </c>
      <c r="J44" s="32">
        <f>SUM(J45:J46)</f>
        <v>29400000</v>
      </c>
      <c r="K44" s="198">
        <v>14</v>
      </c>
      <c r="L44" s="32">
        <f>SUM(L45:L46)</f>
        <v>28800000</v>
      </c>
      <c r="M44" s="59">
        <f t="shared" si="3"/>
        <v>100</v>
      </c>
      <c r="N44" s="35" t="s">
        <v>16</v>
      </c>
      <c r="O44" s="78">
        <f t="shared" si="1"/>
        <v>97.959183673469383</v>
      </c>
      <c r="P44" s="35" t="s">
        <v>16</v>
      </c>
      <c r="Q44" s="79">
        <f t="shared" si="2"/>
        <v>2.0408163265306172</v>
      </c>
      <c r="R44" s="34" t="s">
        <v>16</v>
      </c>
      <c r="S44" s="174" t="s">
        <v>242</v>
      </c>
      <c r="T44" s="204" t="s">
        <v>243</v>
      </c>
      <c r="U44" s="204" t="s">
        <v>244</v>
      </c>
    </row>
    <row r="45" spans="1:81" ht="131.25" customHeight="1" x14ac:dyDescent="0.2">
      <c r="A45" s="183"/>
      <c r="B45" s="10"/>
      <c r="C45" s="184"/>
      <c r="D45" s="10"/>
      <c r="E45" s="10"/>
      <c r="F45" s="41" t="s">
        <v>245</v>
      </c>
      <c r="G45" s="47" t="s">
        <v>246</v>
      </c>
      <c r="H45" s="42" t="s">
        <v>247</v>
      </c>
      <c r="I45" s="195">
        <v>14</v>
      </c>
      <c r="J45" s="40">
        <v>4200000</v>
      </c>
      <c r="K45" s="195">
        <v>14</v>
      </c>
      <c r="L45" s="95">
        <v>3600000</v>
      </c>
      <c r="M45" s="196">
        <f t="shared" si="3"/>
        <v>100</v>
      </c>
      <c r="N45" s="89" t="s">
        <v>16</v>
      </c>
      <c r="O45" s="80">
        <f t="shared" si="1"/>
        <v>85.714285714285708</v>
      </c>
      <c r="P45" s="89" t="s">
        <v>16</v>
      </c>
      <c r="Q45" s="133">
        <f t="shared" si="2"/>
        <v>14.285714285714292</v>
      </c>
      <c r="R45" s="89" t="s">
        <v>16</v>
      </c>
      <c r="S45" s="175"/>
      <c r="T45" s="205"/>
      <c r="U45" s="205"/>
    </row>
    <row r="46" spans="1:81" ht="142.5" customHeight="1" x14ac:dyDescent="0.2">
      <c r="A46" s="165"/>
      <c r="B46" s="165"/>
      <c r="C46" s="165"/>
      <c r="D46" s="165"/>
      <c r="E46" s="165"/>
      <c r="F46" s="167" t="s">
        <v>248</v>
      </c>
      <c r="G46" s="167" t="s">
        <v>249</v>
      </c>
      <c r="H46" s="169" t="s">
        <v>247</v>
      </c>
      <c r="I46" s="195">
        <v>14</v>
      </c>
      <c r="J46" s="170">
        <v>25200000</v>
      </c>
      <c r="K46" s="195">
        <v>14</v>
      </c>
      <c r="L46" s="170">
        <v>25200000</v>
      </c>
      <c r="M46" s="45">
        <f t="shared" si="3"/>
        <v>100</v>
      </c>
      <c r="N46" s="197" t="s">
        <v>16</v>
      </c>
      <c r="O46" s="80">
        <f t="shared" si="1"/>
        <v>100</v>
      </c>
      <c r="P46" s="173"/>
      <c r="Q46" s="133">
        <f t="shared" si="2"/>
        <v>0</v>
      </c>
      <c r="R46" s="173"/>
      <c r="S46" s="176"/>
      <c r="T46" s="176"/>
      <c r="U46" s="176"/>
    </row>
    <row r="47" spans="1:81" ht="159" customHeight="1" x14ac:dyDescent="0.2">
      <c r="A47" s="1"/>
      <c r="B47" s="1"/>
      <c r="C47" s="1"/>
      <c r="D47" s="1"/>
      <c r="J47" s="1"/>
      <c r="L47" s="1"/>
      <c r="M47" s="1"/>
      <c r="P47" s="1"/>
      <c r="Q47" s="1"/>
    </row>
    <row r="48" spans="1:81" ht="137.25" customHeight="1" x14ac:dyDescent="0.2">
      <c r="A48" s="1"/>
      <c r="B48" s="1"/>
      <c r="C48" s="1"/>
      <c r="D48" s="1"/>
      <c r="J48" s="1"/>
      <c r="L48" s="1"/>
      <c r="M48" s="1"/>
      <c r="P48" s="1"/>
      <c r="Q48" s="1"/>
    </row>
    <row r="49" spans="1:74" ht="137.25" customHeight="1" x14ac:dyDescent="0.2">
      <c r="A49" s="1"/>
      <c r="B49" s="1"/>
      <c r="C49" s="1"/>
      <c r="D49" s="1"/>
      <c r="J49" s="1"/>
      <c r="L49" s="1"/>
      <c r="M49" s="1"/>
      <c r="P49" s="1"/>
      <c r="Q49" s="1"/>
    </row>
    <row r="50" spans="1:74" s="4" customFormat="1"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row>
    <row r="51" spans="1:74" ht="139.5" customHeight="1" x14ac:dyDescent="0.2">
      <c r="A51" s="1"/>
      <c r="B51" s="1"/>
      <c r="C51" s="1"/>
      <c r="D51" s="1"/>
      <c r="J51" s="1"/>
      <c r="L51" s="1"/>
      <c r="M51" s="1"/>
      <c r="P51" s="1"/>
      <c r="Q51" s="1"/>
    </row>
    <row r="52" spans="1:74" ht="135" customHeight="1" x14ac:dyDescent="0.2">
      <c r="A52" s="1"/>
      <c r="B52" s="1"/>
      <c r="C52" s="1"/>
      <c r="D52" s="1"/>
      <c r="J52" s="1"/>
      <c r="L52" s="1"/>
      <c r="M52" s="1"/>
      <c r="P52" s="1"/>
      <c r="Q52" s="1"/>
    </row>
    <row r="53" spans="1:74" ht="142.5" customHeight="1" x14ac:dyDescent="0.2">
      <c r="A53" s="1"/>
      <c r="B53" s="1"/>
      <c r="C53" s="1"/>
      <c r="D53" s="1"/>
      <c r="J53" s="1"/>
      <c r="L53" s="1"/>
      <c r="M53" s="1"/>
      <c r="P53" s="1"/>
      <c r="Q53" s="1"/>
    </row>
    <row r="54" spans="1:74" s="5" customFormat="1" ht="13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ht="99.75" customHeight="1" x14ac:dyDescent="0.2">
      <c r="A55" s="1"/>
      <c r="B55" s="1"/>
      <c r="C55" s="1"/>
      <c r="D55" s="1"/>
      <c r="J55" s="1"/>
      <c r="L55" s="1"/>
      <c r="M55" s="1"/>
      <c r="P55" s="1"/>
      <c r="Q55" s="1"/>
    </row>
    <row r="56" spans="1:74" ht="133.5" customHeight="1" x14ac:dyDescent="0.2">
      <c r="A56" s="1"/>
      <c r="B56" s="1"/>
      <c r="C56" s="1"/>
      <c r="D56" s="1"/>
      <c r="J56" s="1"/>
      <c r="L56" s="1"/>
      <c r="M56" s="1"/>
      <c r="P56" s="1"/>
      <c r="Q56" s="1"/>
    </row>
    <row r="57" spans="1:74" x14ac:dyDescent="0.2">
      <c r="J57" s="9"/>
      <c r="S57" s="8"/>
    </row>
    <row r="58" spans="1:74" x14ac:dyDescent="0.2">
      <c r="S58" s="8"/>
    </row>
    <row r="59" spans="1:74" x14ac:dyDescent="0.2">
      <c r="S59" s="8"/>
    </row>
    <row r="60" spans="1:74" x14ac:dyDescent="0.2">
      <c r="S60" s="8"/>
    </row>
    <row r="61" spans="1:74" x14ac:dyDescent="0.2">
      <c r="S61" s="8"/>
    </row>
  </sheetData>
  <mergeCells count="43">
    <mergeCell ref="Q40:R40"/>
    <mergeCell ref="Q41:R41"/>
    <mergeCell ref="S41:S42"/>
    <mergeCell ref="T41:T42"/>
    <mergeCell ref="U41:U42"/>
    <mergeCell ref="Q11:R11"/>
    <mergeCell ref="S11:S12"/>
    <mergeCell ref="T11:T12"/>
    <mergeCell ref="U11:U12"/>
    <mergeCell ref="Q12:R12"/>
    <mergeCell ref="S19:S20"/>
    <mergeCell ref="T19:T20"/>
    <mergeCell ref="U19:U20"/>
    <mergeCell ref="Q22:R22"/>
    <mergeCell ref="S32:S33"/>
    <mergeCell ref="T32:T33"/>
    <mergeCell ref="U32:U33"/>
    <mergeCell ref="S5:S6"/>
    <mergeCell ref="T5:T6"/>
    <mergeCell ref="U5:U6"/>
    <mergeCell ref="M6:N6"/>
    <mergeCell ref="O6:P6"/>
    <mergeCell ref="I5:I6"/>
    <mergeCell ref="J5:J6"/>
    <mergeCell ref="K5:L5"/>
    <mergeCell ref="M5:P5"/>
    <mergeCell ref="Q5:R6"/>
    <mergeCell ref="T44:T45"/>
    <mergeCell ref="U44:U45"/>
    <mergeCell ref="A1:S1"/>
    <mergeCell ref="A2:S2"/>
    <mergeCell ref="A3:S3"/>
    <mergeCell ref="A5:A6"/>
    <mergeCell ref="B5:B6"/>
    <mergeCell ref="C5:C6"/>
    <mergeCell ref="D5:D6"/>
    <mergeCell ref="E5:E6"/>
    <mergeCell ref="F5:F6"/>
    <mergeCell ref="G5:G6"/>
    <mergeCell ref="S8:S10"/>
    <mergeCell ref="T8:T10"/>
    <mergeCell ref="U8:U10"/>
    <mergeCell ref="H5:H6"/>
  </mergeCells>
  <pageMargins left="0.23622047244094491" right="0.11811023622047245" top="0.74803149606299213" bottom="7.874015748031496E-2" header="0.31496062992125984" footer="0.15748031496062992"/>
  <pageSetup paperSize="5" scale="69" fitToWidth="0" fitToHeight="0" orientation="landscape" r:id="rId1"/>
  <rowBreaks count="2" manualBreakCount="2">
    <brk id="39" max="20" man="1"/>
    <brk id="4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CAPAIAN KINERJA</vt:lpstr>
      <vt:lpstr>TRIWULAN I </vt:lpstr>
      <vt:lpstr>TRIWULAN II</vt:lpstr>
      <vt:lpstr>TRIWULAN III</vt:lpstr>
      <vt:lpstr>TRIWULAN IV</vt:lpstr>
      <vt:lpstr>'CAPAIAN KINERJA'!Print_Area</vt:lpstr>
      <vt:lpstr>'TRIWULAN I '!Print_Area</vt:lpstr>
      <vt:lpstr>'TRIWULAN II'!Print_Area</vt:lpstr>
      <vt:lpstr>'TRIWULAN III'!Print_Area</vt:lpstr>
      <vt:lpstr>'TRIWULAN IV'!Print_Area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Andi Yusuf</dc:creator>
  <cp:lastModifiedBy>ACER</cp:lastModifiedBy>
  <cp:lastPrinted>2023-02-09T00:21:25Z</cp:lastPrinted>
  <dcterms:created xsi:type="dcterms:W3CDTF">2021-02-27T15:17:46Z</dcterms:created>
  <dcterms:modified xsi:type="dcterms:W3CDTF">2023-02-09T00:22:06Z</dcterms:modified>
</cp:coreProperties>
</file>